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예산관련\2023 예산\예산서\"/>
    </mc:Choice>
  </mc:AlternateContent>
  <xr:revisionPtr revIDLastSave="0" documentId="8_{98EDEFF0-4E15-48AE-9982-AC31E236A661}" xr6:coauthVersionLast="47" xr6:coauthVersionMax="47" xr10:uidLastSave="{00000000-0000-0000-0000-000000000000}"/>
  <bookViews>
    <workbookView xWindow="-120" yWindow="-120" windowWidth="29040" windowHeight="15840" tabRatio="766" activeTab="2" xr2:uid="{ACE6C1F5-F2AD-4FC1-AADB-BF1D1C2EA2BF}"/>
  </bookViews>
  <sheets>
    <sheet name="2023년도 본예산 총괄표" sheetId="8" r:id="rId1"/>
    <sheet name="수입예산 총괄표" sheetId="6" r:id="rId2"/>
    <sheet name="지출예산 총괄표" sheetId="4" r:id="rId3"/>
  </sheets>
  <definedNames>
    <definedName name="_xlnm.Print_Area" localSheetId="0">'2023년도 본예산 총괄표'!$A$1:$K$16</definedName>
    <definedName name="_xlnm.Print_Area" localSheetId="1">'수입예산 총괄표'!$A$1:$H$27</definedName>
    <definedName name="_xlnm.Print_Area" localSheetId="2">'지출예산 총괄표'!$A$1:$H$60</definedName>
    <definedName name="_xlnm.Print_Titles" localSheetId="1">'수입예산 총괄표'!$6:$7</definedName>
    <definedName name="_xlnm.Print_Titles" localSheetId="2">'지출예산 총괄표'!$6:$7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8" l="1"/>
  <c r="N39" i="6"/>
  <c r="N39" i="4"/>
  <c r="J14" i="8" l="1"/>
  <c r="L146" i="6"/>
  <c r="L153" i="4"/>
  <c r="J13" i="8" l="1"/>
  <c r="J15" i="8" l="1"/>
  <c r="J12" i="8" s="1"/>
  <c r="J11" i="8" l="1"/>
  <c r="E10" i="8" l="1"/>
  <c r="E15" i="8" l="1"/>
  <c r="E14" i="8" s="1"/>
  <c r="I41" i="4" l="1"/>
  <c r="I28" i="4"/>
  <c r="I17" i="4" l="1"/>
  <c r="I23" i="4"/>
  <c r="I21" i="4"/>
  <c r="E9" i="8" l="1"/>
  <c r="E8" i="8" s="1"/>
  <c r="E12" i="8"/>
  <c r="E13" i="8"/>
  <c r="I13" i="4"/>
  <c r="E11" i="8" l="1"/>
  <c r="E7" i="8"/>
  <c r="E6" i="8" s="1"/>
  <c r="J10" i="8" l="1"/>
  <c r="J9" i="8" l="1"/>
  <c r="J8" i="8" l="1"/>
  <c r="J7" i="8" s="1"/>
  <c r="J6" i="8" l="1"/>
</calcChain>
</file>

<file path=xl/sharedStrings.xml><?xml version="1.0" encoding="utf-8"?>
<sst xmlns="http://schemas.openxmlformats.org/spreadsheetml/2006/main" count="170" uniqueCount="123">
  <si>
    <t>관</t>
    <phoneticPr fontId="2" type="noConversion"/>
  </si>
  <si>
    <t>항</t>
    <phoneticPr fontId="2" type="noConversion"/>
  </si>
  <si>
    <t>목</t>
    <phoneticPr fontId="2" type="noConversion"/>
  </si>
  <si>
    <t>세목</t>
    <phoneticPr fontId="2" type="noConversion"/>
  </si>
  <si>
    <t>증감</t>
    <phoneticPr fontId="2" type="noConversion"/>
  </si>
  <si>
    <t>합    계</t>
    <phoneticPr fontId="2" type="noConversion"/>
  </si>
  <si>
    <t>710 영업비용</t>
    <phoneticPr fontId="2" type="noConversion"/>
  </si>
  <si>
    <t>700 사업비용</t>
    <phoneticPr fontId="2" type="noConversion"/>
  </si>
  <si>
    <t>754 일반관리비</t>
    <phoneticPr fontId="2" type="noConversion"/>
  </si>
  <si>
    <t>(100 인건비)</t>
    <phoneticPr fontId="2" type="noConversion"/>
  </si>
  <si>
    <t>101 인건비</t>
    <phoneticPr fontId="2" type="noConversion"/>
  </si>
  <si>
    <t>01 보수</t>
    <phoneticPr fontId="2" type="noConversion"/>
  </si>
  <si>
    <t>세
항</t>
    <phoneticPr fontId="2" type="noConversion"/>
  </si>
  <si>
    <t>*</t>
    <phoneticPr fontId="2" type="noConversion"/>
  </si>
  <si>
    <t>107 퇴직급여</t>
    <phoneticPr fontId="2" type="noConversion"/>
  </si>
  <si>
    <t>01 퇴직급여</t>
    <phoneticPr fontId="2" type="noConversion"/>
  </si>
  <si>
    <t>04 기간제근로자보수</t>
    <phoneticPr fontId="2" type="noConversion"/>
  </si>
  <si>
    <t>(200 물건비)</t>
    <phoneticPr fontId="2" type="noConversion"/>
  </si>
  <si>
    <t>201 일반운영비</t>
    <phoneticPr fontId="2" type="noConversion"/>
  </si>
  <si>
    <t>01 사무관리비</t>
    <phoneticPr fontId="2" type="noConversion"/>
  </si>
  <si>
    <t>02 공공운영비</t>
    <phoneticPr fontId="2" type="noConversion"/>
  </si>
  <si>
    <t>212 복리후생비</t>
    <phoneticPr fontId="2" type="noConversion"/>
  </si>
  <si>
    <t>01 사회보험부담금</t>
    <phoneticPr fontId="2" type="noConversion"/>
  </si>
  <si>
    <t>09 기타복리후생비</t>
    <phoneticPr fontId="2" type="noConversion"/>
  </si>
  <si>
    <t>213 교육훈련비</t>
    <phoneticPr fontId="2" type="noConversion"/>
  </si>
  <si>
    <t>01 교육비</t>
    <phoneticPr fontId="2" type="noConversion"/>
  </si>
  <si>
    <t>216 행사홍보비</t>
    <phoneticPr fontId="2" type="noConversion"/>
  </si>
  <si>
    <t>01 행사운영비</t>
    <phoneticPr fontId="2" type="noConversion"/>
  </si>
  <si>
    <t>202 여비</t>
    <phoneticPr fontId="2" type="noConversion"/>
  </si>
  <si>
    <t>01 국내여비</t>
    <phoneticPr fontId="2" type="noConversion"/>
  </si>
  <si>
    <t>03 국외업무여비</t>
    <phoneticPr fontId="2" type="noConversion"/>
  </si>
  <si>
    <t>203 업무추진비</t>
    <phoneticPr fontId="2" type="noConversion"/>
  </si>
  <si>
    <t>02 부서업무비</t>
    <phoneticPr fontId="2" type="noConversion"/>
  </si>
  <si>
    <t>203 직무수행경비</t>
    <phoneticPr fontId="2" type="noConversion"/>
  </si>
  <si>
    <t>01 직책급업무수행경비</t>
    <phoneticPr fontId="2" type="noConversion"/>
  </si>
  <si>
    <t>02 직급보조비</t>
    <phoneticPr fontId="2" type="noConversion"/>
  </si>
  <si>
    <t>301 일반보전금</t>
    <phoneticPr fontId="2" type="noConversion"/>
  </si>
  <si>
    <t>09 행사실비 지원금</t>
    <phoneticPr fontId="2" type="noConversion"/>
  </si>
  <si>
    <t>302 포상금</t>
    <phoneticPr fontId="2" type="noConversion"/>
  </si>
  <si>
    <t>02 성과상여금</t>
    <phoneticPr fontId="2" type="noConversion"/>
  </si>
  <si>
    <t>305 배상금</t>
    <phoneticPr fontId="2" type="noConversion"/>
  </si>
  <si>
    <t>405 자산취득비</t>
    <phoneticPr fontId="2" type="noConversion"/>
  </si>
  <si>
    <t>801 예비비</t>
    <phoneticPr fontId="2" type="noConversion"/>
  </si>
  <si>
    <t>200 자본적지출</t>
    <phoneticPr fontId="2" type="noConversion"/>
  </si>
  <si>
    <t>230 유형자산취득</t>
    <phoneticPr fontId="2" type="noConversion"/>
  </si>
  <si>
    <t>237 공기구비품</t>
    <phoneticPr fontId="2" type="noConversion"/>
  </si>
  <si>
    <t>(300 경상이전)</t>
    <phoneticPr fontId="2" type="noConversion"/>
  </si>
  <si>
    <t>800 예비비</t>
    <phoneticPr fontId="2" type="noConversion"/>
  </si>
  <si>
    <t>01 예비비</t>
    <phoneticPr fontId="2" type="noConversion"/>
  </si>
  <si>
    <t>○</t>
    <phoneticPr fontId="2" type="noConversion"/>
  </si>
  <si>
    <t>예비비</t>
    <phoneticPr fontId="2" type="noConversion"/>
  </si>
  <si>
    <t>회계연도 : 2023년</t>
    <phoneticPr fontId="2" type="noConversion"/>
  </si>
  <si>
    <t>회 계 명 : 일반회계</t>
    <phoneticPr fontId="2" type="noConversion"/>
  </si>
  <si>
    <t>01 기관운영업무추진비</t>
    <phoneticPr fontId="2" type="noConversion"/>
  </si>
  <si>
    <t>02 정원가산업무추진비</t>
    <phoneticPr fontId="2" type="noConversion"/>
  </si>
  <si>
    <t>03 시책추진업무추진비</t>
    <phoneticPr fontId="2" type="noConversion"/>
  </si>
  <si>
    <t>(일반회계) 지출예산 총괄표</t>
    <phoneticPr fontId="2" type="noConversion"/>
  </si>
  <si>
    <t>(일반회계) 수입예산 명세서</t>
    <phoneticPr fontId="2" type="noConversion"/>
  </si>
  <si>
    <t>600 사업수익</t>
    <phoneticPr fontId="2" type="noConversion"/>
  </si>
  <si>
    <t>610 영업수익</t>
    <phoneticPr fontId="2" type="noConversion"/>
  </si>
  <si>
    <t>648-02 자치단체출연금수익</t>
    <phoneticPr fontId="2" type="noConversion"/>
  </si>
  <si>
    <t>648 출연금 수익</t>
    <phoneticPr fontId="2" type="noConversion"/>
  </si>
  <si>
    <t>02 시비출연금</t>
    <phoneticPr fontId="2" type="noConversion"/>
  </si>
  <si>
    <t>661 기타영업수익</t>
    <phoneticPr fontId="2" type="noConversion"/>
  </si>
  <si>
    <t>661-09 기타영업수익</t>
    <phoneticPr fontId="2" type="noConversion"/>
  </si>
  <si>
    <t>09 운송수입금</t>
    <phoneticPr fontId="2" type="noConversion"/>
  </si>
  <si>
    <t>운송수입금</t>
    <phoneticPr fontId="2" type="noConversion"/>
  </si>
  <si>
    <t>670 영업외수익</t>
    <phoneticPr fontId="2" type="noConversion"/>
  </si>
  <si>
    <t>671-01 예금이자수익</t>
    <phoneticPr fontId="2" type="noConversion"/>
  </si>
  <si>
    <t>01 예금이자</t>
    <phoneticPr fontId="2" type="noConversion"/>
  </si>
  <si>
    <t>679 기타영업외수익</t>
    <phoneticPr fontId="2" type="noConversion"/>
  </si>
  <si>
    <t>679-09 기타영업외수익</t>
    <phoneticPr fontId="2" type="noConversion"/>
  </si>
  <si>
    <t>10 기타영업외수익</t>
    <phoneticPr fontId="2" type="noConversion"/>
  </si>
  <si>
    <t>180 유보자금</t>
    <phoneticPr fontId="2" type="noConversion"/>
  </si>
  <si>
    <t>181 순세계잉여금</t>
    <phoneticPr fontId="2" type="noConversion"/>
  </si>
  <si>
    <t>181-01 순세계잉여금</t>
    <phoneticPr fontId="2" type="noConversion"/>
  </si>
  <si>
    <t>01 순세계잉여금</t>
    <phoneticPr fontId="2" type="noConversion"/>
  </si>
  <si>
    <t>100 자본적수입</t>
    <phoneticPr fontId="2" type="noConversion"/>
  </si>
  <si>
    <t>사업수익</t>
    <phoneticPr fontId="2" type="noConversion"/>
  </si>
  <si>
    <t>영업수익</t>
    <phoneticPr fontId="2" type="noConversion"/>
  </si>
  <si>
    <t>시비출연금</t>
    <phoneticPr fontId="2" type="noConversion"/>
  </si>
  <si>
    <t>수입 예산</t>
    <phoneticPr fontId="2" type="noConversion"/>
  </si>
  <si>
    <t>지출 예산</t>
    <phoneticPr fontId="2" type="noConversion"/>
  </si>
  <si>
    <t>사업별</t>
    <phoneticPr fontId="2" type="noConversion"/>
  </si>
  <si>
    <t>◎일반회계 합계</t>
    <phoneticPr fontId="2" type="noConversion"/>
  </si>
  <si>
    <t>일반관리비</t>
    <phoneticPr fontId="2" type="noConversion"/>
  </si>
  <si>
    <t>-</t>
    <phoneticPr fontId="2" type="noConversion"/>
  </si>
  <si>
    <t>인건비</t>
    <phoneticPr fontId="2" type="noConversion"/>
  </si>
  <si>
    <t>물건비</t>
    <phoneticPr fontId="2" type="noConversion"/>
  </si>
  <si>
    <t>경상이전</t>
    <phoneticPr fontId="2" type="noConversion"/>
  </si>
  <si>
    <t>영업외수익</t>
    <phoneticPr fontId="2" type="noConversion"/>
  </si>
  <si>
    <t>자본적지출</t>
    <phoneticPr fontId="2" type="noConversion"/>
  </si>
  <si>
    <t>예금이자</t>
    <phoneticPr fontId="2" type="noConversion"/>
  </si>
  <si>
    <t>기타영업외수익</t>
    <phoneticPr fontId="2" type="noConversion"/>
  </si>
  <si>
    <t>자본적수입</t>
    <phoneticPr fontId="2" type="noConversion"/>
  </si>
  <si>
    <t>순세계잉여금</t>
    <phoneticPr fontId="2" type="noConversion"/>
  </si>
  <si>
    <t>(단위 : 천원)</t>
    <phoneticPr fontId="2" type="noConversion"/>
  </si>
  <si>
    <t>155,650원*12월=</t>
    <phoneticPr fontId="2" type="noConversion"/>
  </si>
  <si>
    <t>671 이자수익</t>
    <phoneticPr fontId="2" type="noConversion"/>
  </si>
  <si>
    <t>예산구분 : 1차추경예산</t>
    <phoneticPr fontId="2" type="noConversion"/>
  </si>
  <si>
    <t>2023년 본예산</t>
    <phoneticPr fontId="2" type="noConversion"/>
  </si>
  <si>
    <t>2023년 1차추경</t>
    <phoneticPr fontId="2" type="noConversion"/>
  </si>
  <si>
    <t>예산구분 : 1차추경</t>
    <phoneticPr fontId="2" type="noConversion"/>
  </si>
  <si>
    <t>2023년도 1차추경 예산 총괄표</t>
    <phoneticPr fontId="2" type="noConversion"/>
  </si>
  <si>
    <t>2023 
1차추경 예산</t>
    <phoneticPr fontId="2" type="noConversion"/>
  </si>
  <si>
    <t>2023 본예산</t>
    <phoneticPr fontId="2" type="noConversion"/>
  </si>
  <si>
    <t>01 자산취득비</t>
    <phoneticPr fontId="2" type="noConversion"/>
  </si>
  <si>
    <t>32,000건(250대)*8,030원*12월=</t>
    <phoneticPr fontId="2" type="noConversion"/>
  </si>
  <si>
    <t>차량소독제 등</t>
    <phoneticPr fontId="2" type="noConversion"/>
  </si>
  <si>
    <t>950,000원*12월=</t>
    <phoneticPr fontId="2" type="noConversion"/>
  </si>
  <si>
    <t xml:space="preserve">   차량소모품 구매(청소용품 등)</t>
    <phoneticPr fontId="2" type="noConversion"/>
  </si>
  <si>
    <t>80,000원*126대=</t>
    <phoneticPr fontId="2" type="noConversion"/>
  </si>
  <si>
    <t>신설</t>
    <phoneticPr fontId="2" type="noConversion"/>
  </si>
  <si>
    <t>650,000원*12월=</t>
    <phoneticPr fontId="2" type="noConversion"/>
  </si>
  <si>
    <t>35,000원*172명*01회=</t>
    <phoneticPr fontId="2" type="noConversion"/>
  </si>
  <si>
    <t>236 차량운반구</t>
    <phoneticPr fontId="2" type="noConversion"/>
  </si>
  <si>
    <t>253 소프트웨어</t>
    <phoneticPr fontId="2" type="noConversion"/>
  </si>
  <si>
    <t>412 정보화시스템취득비</t>
    <phoneticPr fontId="2" type="noConversion"/>
  </si>
  <si>
    <t>01 정보화시스템취득비</t>
    <phoneticPr fontId="2" type="noConversion"/>
  </si>
  <si>
    <t>250 기타자산취득</t>
    <phoneticPr fontId="2" type="noConversion"/>
  </si>
  <si>
    <t>차량운반구</t>
    <phoneticPr fontId="2" type="noConversion"/>
  </si>
  <si>
    <t>공기구비품</t>
    <phoneticPr fontId="2" type="noConversion"/>
  </si>
  <si>
    <t>정보화시스템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</si>
</sst>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&quot;원&quot;"/>
    <numFmt numFmtId="177" formatCode="General&quot;명&quot;"/>
    <numFmt numFmtId="178" formatCode="0.0_);[Red]\(0.0\)"/>
    <numFmt numFmtId="179" formatCode="General&quot;월&quot;"/>
    <numFmt numFmtId="180" formatCode="#,##0_);[Red]\(#,##0\)"/>
    <numFmt numFmtId="182" formatCode="General&quot;시간&quot;"/>
    <numFmt numFmtId="183" formatCode="0_);[Red]\(0\)"/>
    <numFmt numFmtId="185" formatCode="General&quot;회&quot;"/>
    <numFmt numFmtId="186" formatCode="#,##0;[Red]&quot;△&quot;\ \ \ #,##0\ 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2B0D0"/>
        <bgColor indexed="64"/>
      </patternFill>
    </fill>
    <fill>
      <patternFill patternType="solid">
        <fgColor rgb="FFFFCC00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2" borderId="1" applyNumberFormat="0" applyFont="0" applyAlignment="0" applyProtection="0">
      <alignment vertical="center"/>
    </xf>
  </cellStyleXfs>
  <cellXfs count="16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41" fontId="3" fillId="0" borderId="0" xfId="1" applyFont="1" applyFill="1">
      <alignment vertical="center"/>
    </xf>
    <xf numFmtId="180" fontId="3" fillId="0" borderId="0" xfId="0" applyNumberFormat="1" applyFont="1">
      <alignment vertical="center"/>
    </xf>
    <xf numFmtId="41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4" borderId="0" xfId="0" applyNumberFormat="1" applyFont="1" applyFill="1">
      <alignment vertical="center"/>
    </xf>
    <xf numFmtId="178" fontId="3" fillId="0" borderId="0" xfId="2" applyNumberFormat="1" applyFont="1" applyAlignment="1">
      <alignment vertical="center" shrinkToFit="1"/>
    </xf>
    <xf numFmtId="176" fontId="3" fillId="0" borderId="0" xfId="2" applyNumberFormat="1" applyFont="1" applyAlignment="1">
      <alignment horizontal="right" vertical="center" shrinkToFit="1"/>
    </xf>
    <xf numFmtId="0" fontId="3" fillId="0" borderId="0" xfId="2" applyFont="1" applyAlignment="1">
      <alignment horizontal="center" vertical="center" shrinkToFit="1"/>
    </xf>
    <xf numFmtId="177" fontId="3" fillId="0" borderId="0" xfId="2" applyNumberFormat="1" applyFont="1" applyAlignment="1">
      <alignment vertical="center" shrinkToFit="1"/>
    </xf>
    <xf numFmtId="179" fontId="3" fillId="0" borderId="0" xfId="2" applyNumberFormat="1" applyFont="1" applyAlignment="1">
      <alignment vertical="center" shrinkToFit="1"/>
    </xf>
    <xf numFmtId="180" fontId="3" fillId="0" borderId="0" xfId="2" applyNumberFormat="1" applyFont="1" applyAlignment="1">
      <alignment vertical="center" shrinkToFit="1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center" vertical="center"/>
    </xf>
    <xf numFmtId="178" fontId="3" fillId="0" borderId="0" xfId="2" applyNumberFormat="1" applyFont="1">
      <alignment vertical="center"/>
    </xf>
    <xf numFmtId="180" fontId="3" fillId="0" borderId="0" xfId="2" applyNumberFormat="1" applyFont="1">
      <alignment vertical="center"/>
    </xf>
    <xf numFmtId="176" fontId="3" fillId="0" borderId="0" xfId="2" applyNumberFormat="1" applyFont="1" applyAlignment="1">
      <alignment horizontal="right" vertical="center"/>
    </xf>
    <xf numFmtId="9" fontId="3" fillId="0" borderId="0" xfId="2" applyNumberFormat="1" applyFont="1">
      <alignment vertical="center"/>
    </xf>
    <xf numFmtId="176" fontId="3" fillId="0" borderId="0" xfId="3" applyNumberFormat="1" applyFont="1" applyFill="1" applyBorder="1" applyAlignment="1">
      <alignment horizontal="right" vertical="center" shrinkToFit="1"/>
    </xf>
    <xf numFmtId="182" fontId="3" fillId="0" borderId="0" xfId="2" applyNumberFormat="1" applyFont="1" applyAlignment="1">
      <alignment vertical="center" shrinkToFit="1"/>
    </xf>
    <xf numFmtId="185" fontId="3" fillId="0" borderId="0" xfId="2" applyNumberFormat="1" applyFont="1">
      <alignment vertical="center"/>
    </xf>
    <xf numFmtId="177" fontId="3" fillId="0" borderId="0" xfId="2" applyNumberFormat="1" applyFont="1">
      <alignment vertical="center"/>
    </xf>
    <xf numFmtId="183" fontId="3" fillId="0" borderId="0" xfId="2" applyNumberFormat="1" applyFont="1" applyAlignment="1">
      <alignment vertical="center" shrinkToFit="1"/>
    </xf>
    <xf numFmtId="176" fontId="3" fillId="4" borderId="0" xfId="2" applyNumberFormat="1" applyFont="1" applyFill="1" applyAlignment="1">
      <alignment horizontal="right" vertical="center" shrinkToFit="1"/>
    </xf>
    <xf numFmtId="41" fontId="7" fillId="4" borderId="9" xfId="1" applyFont="1" applyFill="1" applyBorder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" fontId="6" fillId="5" borderId="5" xfId="0" applyNumberFormat="1" applyFont="1" applyFill="1" applyBorder="1" applyAlignment="1">
      <alignment horizontal="right" vertical="center"/>
    </xf>
    <xf numFmtId="3" fontId="6" fillId="7" borderId="5" xfId="0" applyNumberFormat="1" applyFont="1" applyFill="1" applyBorder="1" applyAlignment="1">
      <alignment horizontal="right" vertical="center"/>
    </xf>
    <xf numFmtId="3" fontId="6" fillId="4" borderId="5" xfId="0" applyNumberFormat="1" applyFont="1" applyFill="1" applyBorder="1" applyAlignment="1">
      <alignment horizontal="right" vertical="center"/>
    </xf>
    <xf numFmtId="3" fontId="6" fillId="9" borderId="5" xfId="0" applyNumberFormat="1" applyFont="1" applyFill="1" applyBorder="1" applyAlignment="1">
      <alignment horizontal="right" vertical="center"/>
    </xf>
    <xf numFmtId="3" fontId="6" fillId="8" borderId="2" xfId="0" applyNumberFormat="1" applyFont="1" applyFill="1" applyBorder="1" applyAlignment="1">
      <alignment horizontal="right" vertical="center"/>
    </xf>
    <xf numFmtId="3" fontId="3" fillId="5" borderId="5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41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3" fontId="6" fillId="8" borderId="5" xfId="0" applyNumberFormat="1" applyFont="1" applyFill="1" applyBorder="1" applyAlignment="1">
      <alignment horizontal="right" vertical="center"/>
    </xf>
    <xf numFmtId="3" fontId="6" fillId="5" borderId="6" xfId="0" applyNumberFormat="1" applyFont="1" applyFill="1" applyBorder="1" applyAlignment="1">
      <alignment horizontal="right" vertical="center"/>
    </xf>
    <xf numFmtId="186" fontId="6" fillId="0" borderId="0" xfId="0" applyNumberFormat="1" applyFont="1" applyAlignment="1">
      <alignment horizontal="right" vertical="center"/>
    </xf>
    <xf numFmtId="186" fontId="6" fillId="0" borderId="0" xfId="0" applyNumberFormat="1" applyFont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3" fontId="8" fillId="6" borderId="13" xfId="0" applyNumberFormat="1" applyFont="1" applyFill="1" applyBorder="1" applyAlignment="1">
      <alignment horizontal="center" vertical="center"/>
    </xf>
    <xf numFmtId="3" fontId="8" fillId="6" borderId="13" xfId="0" applyNumberFormat="1" applyFont="1" applyFill="1" applyBorder="1" applyAlignment="1">
      <alignment horizontal="center" vertical="center" wrapText="1"/>
    </xf>
    <xf numFmtId="3" fontId="8" fillId="10" borderId="17" xfId="0" applyNumberFormat="1" applyFont="1" applyFill="1" applyBorder="1" applyAlignment="1">
      <alignment horizontal="right" vertical="center"/>
    </xf>
    <xf numFmtId="186" fontId="8" fillId="6" borderId="14" xfId="0" applyNumberFormat="1" applyFont="1" applyFill="1" applyBorder="1" applyAlignment="1">
      <alignment horizontal="center" vertical="center"/>
    </xf>
    <xf numFmtId="186" fontId="6" fillId="7" borderId="8" xfId="0" applyNumberFormat="1" applyFont="1" applyFill="1" applyBorder="1" applyAlignment="1">
      <alignment horizontal="right" vertical="center"/>
    </xf>
    <xf numFmtId="186" fontId="6" fillId="4" borderId="8" xfId="0" applyNumberFormat="1" applyFont="1" applyFill="1" applyBorder="1" applyAlignment="1">
      <alignment horizontal="right" vertical="center"/>
    </xf>
    <xf numFmtId="186" fontId="6" fillId="9" borderId="8" xfId="0" applyNumberFormat="1" applyFont="1" applyFill="1" applyBorder="1" applyAlignment="1">
      <alignment horizontal="right" vertical="center"/>
    </xf>
    <xf numFmtId="186" fontId="6" fillId="8" borderId="4" xfId="0" applyNumberFormat="1" applyFont="1" applyFill="1" applyBorder="1" applyAlignment="1">
      <alignment horizontal="right" vertical="center"/>
    </xf>
    <xf numFmtId="186" fontId="6" fillId="5" borderId="8" xfId="0" applyNumberFormat="1" applyFont="1" applyFill="1" applyBorder="1" applyAlignment="1">
      <alignment horizontal="right" vertical="center"/>
    </xf>
    <xf numFmtId="186" fontId="3" fillId="5" borderId="8" xfId="1" applyNumberFormat="1" applyFont="1" applyFill="1" applyBorder="1" applyAlignment="1">
      <alignment horizontal="right" vertical="center"/>
    </xf>
    <xf numFmtId="186" fontId="3" fillId="0" borderId="4" xfId="1" applyNumberFormat="1" applyFont="1" applyFill="1" applyBorder="1" applyAlignment="1">
      <alignment horizontal="right" vertical="center"/>
    </xf>
    <xf numFmtId="186" fontId="6" fillId="0" borderId="8" xfId="0" applyNumberFormat="1" applyFont="1" applyBorder="1" applyAlignment="1">
      <alignment horizontal="right" vertical="center"/>
    </xf>
    <xf numFmtId="186" fontId="6" fillId="8" borderId="8" xfId="0" applyNumberFormat="1" applyFont="1" applyFill="1" applyBorder="1" applyAlignment="1">
      <alignment horizontal="right" vertical="center"/>
    </xf>
    <xf numFmtId="186" fontId="6" fillId="5" borderId="7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41" fontId="3" fillId="0" borderId="3" xfId="1" applyFont="1" applyFill="1" applyBorder="1">
      <alignment vertical="center"/>
    </xf>
    <xf numFmtId="186" fontId="8" fillId="10" borderId="18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3" fontId="3" fillId="0" borderId="21" xfId="1" applyNumberFormat="1" applyFont="1" applyFill="1" applyBorder="1" applyAlignment="1">
      <alignment horizontal="right" vertical="center"/>
    </xf>
    <xf numFmtId="3" fontId="6" fillId="0" borderId="21" xfId="0" applyNumberFormat="1" applyFont="1" applyBorder="1" applyAlignment="1">
      <alignment horizontal="right" vertical="center"/>
    </xf>
    <xf numFmtId="186" fontId="6" fillId="0" borderId="22" xfId="0" applyNumberFormat="1" applyFont="1" applyBorder="1" applyAlignment="1">
      <alignment horizontal="right" vertical="center"/>
    </xf>
    <xf numFmtId="0" fontId="10" fillId="3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3" fontId="10" fillId="6" borderId="13" xfId="0" applyNumberFormat="1" applyFont="1" applyFill="1" applyBorder="1" applyAlignment="1">
      <alignment horizontal="center" vertical="center"/>
    </xf>
    <xf numFmtId="3" fontId="10" fillId="6" borderId="13" xfId="0" applyNumberFormat="1" applyFont="1" applyFill="1" applyBorder="1" applyAlignment="1">
      <alignment horizontal="center" vertical="center" wrapText="1"/>
    </xf>
    <xf numFmtId="186" fontId="10" fillId="6" borderId="14" xfId="0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right" vertical="center"/>
    </xf>
    <xf numFmtId="0" fontId="8" fillId="0" borderId="24" xfId="0" applyFont="1" applyBorder="1">
      <alignment vertical="center"/>
    </xf>
    <xf numFmtId="0" fontId="8" fillId="0" borderId="26" xfId="0" applyFont="1" applyBorder="1" applyAlignment="1">
      <alignment horizontal="right" vertical="center"/>
    </xf>
    <xf numFmtId="0" fontId="8" fillId="0" borderId="27" xfId="0" applyFont="1" applyBorder="1" applyAlignment="1">
      <alignment horizontal="right" vertical="center"/>
    </xf>
    <xf numFmtId="0" fontId="8" fillId="0" borderId="27" xfId="0" applyFont="1" applyBorder="1">
      <alignment vertical="center"/>
    </xf>
    <xf numFmtId="0" fontId="6" fillId="0" borderId="27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right" vertical="center"/>
    </xf>
    <xf numFmtId="0" fontId="0" fillId="0" borderId="27" xfId="0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3" xfId="0" applyBorder="1">
      <alignment vertical="center"/>
    </xf>
    <xf numFmtId="41" fontId="0" fillId="0" borderId="0" xfId="1" applyFont="1" applyAlignment="1">
      <alignment horizontal="right" vertical="center"/>
    </xf>
    <xf numFmtId="3" fontId="8" fillId="0" borderId="24" xfId="1" applyNumberFormat="1" applyFont="1" applyBorder="1">
      <alignment vertical="center"/>
    </xf>
    <xf numFmtId="3" fontId="8" fillId="0" borderId="25" xfId="1" applyNumberFormat="1" applyFont="1" applyBorder="1">
      <alignment vertical="center"/>
    </xf>
    <xf numFmtId="3" fontId="8" fillId="0" borderId="27" xfId="1" applyNumberFormat="1" applyFont="1" applyBorder="1">
      <alignment vertical="center"/>
    </xf>
    <xf numFmtId="3" fontId="8" fillId="0" borderId="28" xfId="1" applyNumberFormat="1" applyFont="1" applyBorder="1">
      <alignment vertical="center"/>
    </xf>
    <xf numFmtId="3" fontId="0" fillId="0" borderId="27" xfId="1" applyNumberFormat="1" applyFont="1" applyBorder="1">
      <alignment vertical="center"/>
    </xf>
    <xf numFmtId="3" fontId="0" fillId="0" borderId="28" xfId="1" applyNumberFormat="1" applyFont="1" applyBorder="1">
      <alignment vertical="center"/>
    </xf>
    <xf numFmtId="3" fontId="0" fillId="0" borderId="33" xfId="1" applyNumberFormat="1" applyFont="1" applyBorder="1">
      <alignment vertical="center"/>
    </xf>
    <xf numFmtId="3" fontId="0" fillId="0" borderId="34" xfId="1" applyNumberFormat="1" applyFont="1" applyBorder="1">
      <alignment vertical="center"/>
    </xf>
    <xf numFmtId="3" fontId="6" fillId="0" borderId="27" xfId="1" applyNumberFormat="1" applyFont="1" applyBorder="1">
      <alignment vertical="center"/>
    </xf>
    <xf numFmtId="3" fontId="6" fillId="0" borderId="28" xfId="1" applyNumberFormat="1" applyFont="1" applyBorder="1">
      <alignment vertical="center"/>
    </xf>
    <xf numFmtId="3" fontId="0" fillId="0" borderId="31" xfId="1" applyNumberFormat="1" applyFont="1" applyBorder="1">
      <alignment vertical="center"/>
    </xf>
    <xf numFmtId="41" fontId="8" fillId="0" borderId="39" xfId="1" applyFont="1" applyBorder="1" applyAlignment="1">
      <alignment horizontal="center" vertical="center"/>
    </xf>
    <xf numFmtId="41" fontId="8" fillId="0" borderId="40" xfId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right" vertical="center"/>
    </xf>
    <xf numFmtId="3" fontId="8" fillId="11" borderId="42" xfId="1" applyNumberFormat="1" applyFont="1" applyFill="1" applyBorder="1">
      <alignment vertical="center"/>
    </xf>
    <xf numFmtId="3" fontId="8" fillId="11" borderId="43" xfId="1" applyNumberFormat="1" applyFont="1" applyFill="1" applyBorder="1">
      <alignment vertical="center"/>
    </xf>
    <xf numFmtId="0" fontId="5" fillId="0" borderId="0" xfId="0" applyFont="1">
      <alignment vertical="center"/>
    </xf>
    <xf numFmtId="41" fontId="8" fillId="0" borderId="39" xfId="1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6" fillId="0" borderId="6" xfId="0" applyFont="1" applyBorder="1" applyAlignment="1">
      <alignment horizontal="left" vertical="center"/>
    </xf>
    <xf numFmtId="3" fontId="3" fillId="0" borderId="6" xfId="1" applyNumberFormat="1" applyFont="1" applyFill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186" fontId="6" fillId="0" borderId="7" xfId="0" applyNumberFormat="1" applyFont="1" applyBorder="1" applyAlignment="1">
      <alignment horizontal="right" vertical="center"/>
    </xf>
    <xf numFmtId="3" fontId="6" fillId="4" borderId="45" xfId="0" applyNumberFormat="1" applyFont="1" applyFill="1" applyBorder="1" applyAlignment="1">
      <alignment horizontal="right" vertical="center"/>
    </xf>
    <xf numFmtId="186" fontId="6" fillId="4" borderId="46" xfId="0" applyNumberFormat="1" applyFont="1" applyFill="1" applyBorder="1" applyAlignment="1">
      <alignment horizontal="right" vertical="center"/>
    </xf>
    <xf numFmtId="0" fontId="0" fillId="0" borderId="31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6" fillId="0" borderId="33" xfId="0" applyFont="1" applyBorder="1" applyAlignment="1">
      <alignment vertical="center" shrinkToFit="1"/>
    </xf>
    <xf numFmtId="3" fontId="6" fillId="0" borderId="33" xfId="1" applyNumberFormat="1" applyFont="1" applyBorder="1">
      <alignment vertical="center"/>
    </xf>
    <xf numFmtId="3" fontId="6" fillId="0" borderId="34" xfId="1" applyNumberFormat="1" applyFont="1" applyBorder="1">
      <alignment vertical="center"/>
    </xf>
    <xf numFmtId="0" fontId="8" fillId="11" borderId="41" xfId="0" applyFont="1" applyFill="1" applyBorder="1" applyAlignment="1">
      <alignment horizontal="center" vertical="center"/>
    </xf>
    <xf numFmtId="0" fontId="8" fillId="11" borderId="42" xfId="0" applyFont="1" applyFill="1" applyBorder="1" applyAlignment="1">
      <alignment horizontal="center" vertical="center"/>
    </xf>
    <xf numFmtId="0" fontId="8" fillId="11" borderId="4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6" fillId="9" borderId="5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7" borderId="19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7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</cellXfs>
  <cellStyles count="4">
    <cellStyle name="메모 2" xfId="3" xr:uid="{619D720C-CB64-43DA-9ECF-DB03D652D90C}"/>
    <cellStyle name="쉼표 [0]" xfId="1" builtinId="6"/>
    <cellStyle name="표준" xfId="0" builtinId="0"/>
    <cellStyle name="표준 2" xfId="2" xr:uid="{67628677-55D8-48F7-B1EC-E6EF310A0257}"/>
  </cellStyles>
  <dxfs count="0"/>
  <tableStyles count="0" defaultTableStyle="TableStyleMedium2" defaultPivotStyle="PivotStyleLight16"/>
  <colors>
    <mruColors>
      <color rgb="FFC2B0D0"/>
      <color rgb="FFFFCC66"/>
      <color rgb="FFBFCDEA"/>
      <color rgb="FFB160D2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41B3-D779-414F-8374-430F9C72FC5E}">
  <sheetPr>
    <pageSetUpPr fitToPage="1"/>
  </sheetPr>
  <dimension ref="B1:O39"/>
  <sheetViews>
    <sheetView zoomScaleNormal="100" zoomScaleSheetLayoutView="85" workbookViewId="0">
      <selection activeCell="P15" sqref="P15"/>
    </sheetView>
  </sheetViews>
  <sheetFormatPr defaultRowHeight="16.5" x14ac:dyDescent="0.3"/>
  <cols>
    <col min="1" max="1" width="1.875" customWidth="1"/>
    <col min="2" max="2" width="3.375" bestFit="1" customWidth="1"/>
    <col min="3" max="3" width="2.25" style="93" bestFit="1" customWidth="1"/>
    <col min="4" max="4" width="15.125" bestFit="1" customWidth="1"/>
    <col min="5" max="5" width="14.375" style="94" bestFit="1" customWidth="1"/>
    <col min="6" max="6" width="16.5" style="94" bestFit="1" customWidth="1"/>
    <col min="7" max="7" width="3.625" bestFit="1" customWidth="1"/>
    <col min="8" max="8" width="2.5" style="93" bestFit="1" customWidth="1"/>
    <col min="9" max="9" width="11.25" bestFit="1" customWidth="1"/>
    <col min="10" max="10" width="14.375" style="94" bestFit="1" customWidth="1"/>
    <col min="11" max="11" width="16.5" style="94" bestFit="1" customWidth="1"/>
  </cols>
  <sheetData>
    <row r="1" spans="2:15" ht="59.25" customHeight="1" x14ac:dyDescent="0.3">
      <c r="B1" s="146" t="s">
        <v>103</v>
      </c>
      <c r="C1" s="146"/>
      <c r="D1" s="146"/>
      <c r="E1" s="146"/>
      <c r="F1" s="146"/>
      <c r="G1" s="146"/>
      <c r="H1" s="146"/>
      <c r="I1" s="146"/>
      <c r="J1" s="146"/>
      <c r="K1" s="146"/>
    </row>
    <row r="3" spans="2:15" ht="17.25" thickBot="1" x14ac:dyDescent="0.35">
      <c r="K3" s="111" t="s">
        <v>96</v>
      </c>
    </row>
    <row r="4" spans="2:15" ht="24.75" customHeight="1" thickBot="1" x14ac:dyDescent="0.35">
      <c r="B4" s="147" t="s">
        <v>81</v>
      </c>
      <c r="C4" s="148"/>
      <c r="D4" s="148"/>
      <c r="E4" s="148"/>
      <c r="F4" s="149"/>
      <c r="G4" s="147" t="s">
        <v>82</v>
      </c>
      <c r="H4" s="148"/>
      <c r="I4" s="148"/>
      <c r="J4" s="148"/>
      <c r="K4" s="149"/>
    </row>
    <row r="5" spans="2:15" ht="33.75" thickBot="1" x14ac:dyDescent="0.35">
      <c r="B5" s="150" t="s">
        <v>83</v>
      </c>
      <c r="C5" s="151"/>
      <c r="D5" s="151"/>
      <c r="E5" s="130" t="s">
        <v>104</v>
      </c>
      <c r="F5" s="123" t="s">
        <v>105</v>
      </c>
      <c r="G5" s="150" t="s">
        <v>83</v>
      </c>
      <c r="H5" s="151"/>
      <c r="I5" s="151"/>
      <c r="J5" s="130" t="s">
        <v>104</v>
      </c>
      <c r="K5" s="124" t="s">
        <v>105</v>
      </c>
    </row>
    <row r="6" spans="2:15" ht="24.75" customHeight="1" thickTop="1" x14ac:dyDescent="0.3">
      <c r="B6" s="143" t="s">
        <v>84</v>
      </c>
      <c r="C6" s="144"/>
      <c r="D6" s="144"/>
      <c r="E6" s="127">
        <f>E7+E14</f>
        <v>15940936</v>
      </c>
      <c r="F6" s="128">
        <v>15761000</v>
      </c>
      <c r="G6" s="145" t="s">
        <v>84</v>
      </c>
      <c r="H6" s="144"/>
      <c r="I6" s="144"/>
      <c r="J6" s="127">
        <f>J7+J11+J12</f>
        <v>15940936</v>
      </c>
      <c r="K6" s="128">
        <v>15761000</v>
      </c>
      <c r="L6" s="131"/>
      <c r="M6" s="131"/>
      <c r="N6" s="131"/>
    </row>
    <row r="7" spans="2:15" ht="24.75" customHeight="1" x14ac:dyDescent="0.3">
      <c r="B7" s="95" t="s">
        <v>49</v>
      </c>
      <c r="C7" s="96"/>
      <c r="D7" s="97" t="s">
        <v>78</v>
      </c>
      <c r="E7" s="112">
        <f>E8+E11</f>
        <v>15218000</v>
      </c>
      <c r="F7" s="113">
        <v>15218000</v>
      </c>
      <c r="G7" s="95" t="s">
        <v>49</v>
      </c>
      <c r="H7" s="96"/>
      <c r="I7" s="97" t="s">
        <v>85</v>
      </c>
      <c r="J7" s="112">
        <f>SUM(J8:J10)</f>
        <v>15678816</v>
      </c>
      <c r="K7" s="113">
        <v>15578200</v>
      </c>
      <c r="L7" s="131"/>
      <c r="M7" s="131"/>
      <c r="N7" s="131"/>
      <c r="O7" s="131"/>
    </row>
    <row r="8" spans="2:15" ht="24.75" customHeight="1" x14ac:dyDescent="0.3">
      <c r="B8" s="98" t="s">
        <v>13</v>
      </c>
      <c r="C8" s="99"/>
      <c r="D8" s="100" t="s">
        <v>79</v>
      </c>
      <c r="E8" s="114">
        <f>E9+E10</f>
        <v>15143000</v>
      </c>
      <c r="F8" s="115">
        <v>15143000</v>
      </c>
      <c r="G8" s="98"/>
      <c r="H8" s="99" t="s">
        <v>86</v>
      </c>
      <c r="I8" s="101" t="s">
        <v>87</v>
      </c>
      <c r="J8" s="120">
        <f>'지출예산 총괄표'!F11</f>
        <v>8515580</v>
      </c>
      <c r="K8" s="121">
        <v>8515580</v>
      </c>
      <c r="L8" s="131"/>
      <c r="M8" s="131"/>
      <c r="N8" s="131"/>
      <c r="O8" s="131"/>
    </row>
    <row r="9" spans="2:15" ht="24.75" customHeight="1" x14ac:dyDescent="0.3">
      <c r="B9" s="102"/>
      <c r="C9" s="103" t="s">
        <v>86</v>
      </c>
      <c r="D9" s="104" t="s">
        <v>80</v>
      </c>
      <c r="E9" s="116">
        <f>'수입예산 총괄표'!F12</f>
        <v>14693000</v>
      </c>
      <c r="F9" s="117">
        <v>14693000</v>
      </c>
      <c r="G9" s="102"/>
      <c r="H9" s="103" t="s">
        <v>86</v>
      </c>
      <c r="I9" s="104" t="s">
        <v>88</v>
      </c>
      <c r="J9" s="116">
        <f>'지출예산 총괄표'!F20</f>
        <v>6749085</v>
      </c>
      <c r="K9" s="117">
        <v>6620981</v>
      </c>
      <c r="L9" s="131"/>
      <c r="M9" s="131"/>
      <c r="N9" s="131"/>
      <c r="O9" s="131"/>
    </row>
    <row r="10" spans="2:15" ht="24.75" customHeight="1" x14ac:dyDescent="0.3">
      <c r="B10" s="102"/>
      <c r="C10" s="103" t="s">
        <v>86</v>
      </c>
      <c r="D10" s="104" t="s">
        <v>66</v>
      </c>
      <c r="E10" s="116">
        <f>'수입예산 총괄표'!F15</f>
        <v>450000</v>
      </c>
      <c r="F10" s="117">
        <v>450000</v>
      </c>
      <c r="G10" s="102"/>
      <c r="H10" s="103" t="s">
        <v>86</v>
      </c>
      <c r="I10" s="104" t="s">
        <v>89</v>
      </c>
      <c r="J10" s="116">
        <f>'지출예산 총괄표'!F39</f>
        <v>414151</v>
      </c>
      <c r="K10" s="117">
        <v>441639</v>
      </c>
      <c r="L10" s="131"/>
      <c r="M10" s="131"/>
      <c r="N10" s="131"/>
      <c r="O10" s="131"/>
    </row>
    <row r="11" spans="2:15" ht="24.75" customHeight="1" x14ac:dyDescent="0.3">
      <c r="B11" s="102"/>
      <c r="C11" s="103" t="s">
        <v>86</v>
      </c>
      <c r="D11" s="100" t="s">
        <v>90</v>
      </c>
      <c r="E11" s="114">
        <f>E12+E13</f>
        <v>75000</v>
      </c>
      <c r="F11" s="115">
        <v>75000</v>
      </c>
      <c r="G11" s="105" t="s">
        <v>49</v>
      </c>
      <c r="H11" s="103"/>
      <c r="I11" s="100" t="s">
        <v>50</v>
      </c>
      <c r="J11" s="114">
        <f>'지출예산 총괄표'!F45</f>
        <v>106120</v>
      </c>
      <c r="K11" s="115">
        <v>100000</v>
      </c>
      <c r="L11" s="131"/>
      <c r="M11" s="131"/>
      <c r="N11" s="131"/>
      <c r="O11" s="131"/>
    </row>
    <row r="12" spans="2:15" ht="24.75" customHeight="1" x14ac:dyDescent="0.3">
      <c r="B12" s="98" t="s">
        <v>13</v>
      </c>
      <c r="C12" s="99"/>
      <c r="D12" s="104" t="s">
        <v>92</v>
      </c>
      <c r="E12" s="116">
        <f>'수입예산 총괄표'!F19</f>
        <v>5000</v>
      </c>
      <c r="F12" s="117">
        <v>5000</v>
      </c>
      <c r="G12" s="106" t="s">
        <v>49</v>
      </c>
      <c r="H12" s="99"/>
      <c r="I12" s="100" t="s">
        <v>91</v>
      </c>
      <c r="J12" s="114">
        <f>J13+J14+J15</f>
        <v>156000</v>
      </c>
      <c r="K12" s="115">
        <v>82800</v>
      </c>
      <c r="L12" s="131"/>
      <c r="M12" s="131"/>
      <c r="N12" s="131"/>
      <c r="O12" s="131"/>
    </row>
    <row r="13" spans="2:15" ht="24.75" customHeight="1" x14ac:dyDescent="0.3">
      <c r="B13" s="102"/>
      <c r="C13" s="103" t="s">
        <v>86</v>
      </c>
      <c r="D13" s="104" t="s">
        <v>93</v>
      </c>
      <c r="E13" s="116">
        <f>'수입예산 총괄표'!F22</f>
        <v>70000</v>
      </c>
      <c r="F13" s="117">
        <v>70000</v>
      </c>
      <c r="G13" s="107"/>
      <c r="H13" s="108" t="s">
        <v>86</v>
      </c>
      <c r="I13" s="138" t="s">
        <v>120</v>
      </c>
      <c r="J13" s="122">
        <f>'지출예산 총괄표'!F51</f>
        <v>50000</v>
      </c>
      <c r="K13" s="117">
        <v>0</v>
      </c>
      <c r="L13" s="131"/>
      <c r="M13" s="131"/>
      <c r="N13" s="131"/>
      <c r="O13" s="131"/>
    </row>
    <row r="14" spans="2:15" ht="24.75" customHeight="1" x14ac:dyDescent="0.3">
      <c r="B14" s="106" t="s">
        <v>49</v>
      </c>
      <c r="C14" s="103"/>
      <c r="D14" s="100" t="s">
        <v>94</v>
      </c>
      <c r="E14" s="114">
        <f>E15</f>
        <v>722936</v>
      </c>
      <c r="F14" s="115">
        <v>543000</v>
      </c>
      <c r="G14" s="102"/>
      <c r="H14" s="108" t="s">
        <v>86</v>
      </c>
      <c r="I14" s="139" t="s">
        <v>121</v>
      </c>
      <c r="J14" s="116">
        <f>'지출예산 총괄표'!F54</f>
        <v>1000</v>
      </c>
      <c r="K14" s="117">
        <v>0</v>
      </c>
      <c r="M14" s="131"/>
      <c r="N14" s="131"/>
      <c r="O14" s="131"/>
    </row>
    <row r="15" spans="2:15" ht="24.75" customHeight="1" thickBot="1" x14ac:dyDescent="0.35">
      <c r="B15" s="125" t="s">
        <v>49</v>
      </c>
      <c r="C15" s="109" t="s">
        <v>86</v>
      </c>
      <c r="D15" s="110" t="s">
        <v>95</v>
      </c>
      <c r="E15" s="118">
        <f>'수입예산 총괄표'!F27</f>
        <v>722936</v>
      </c>
      <c r="F15" s="119">
        <v>543000</v>
      </c>
      <c r="G15" s="125"/>
      <c r="H15" s="126" t="s">
        <v>86</v>
      </c>
      <c r="I15" s="140" t="s">
        <v>122</v>
      </c>
      <c r="J15" s="141">
        <f>'지출예산 총괄표'!F57</f>
        <v>105000</v>
      </c>
      <c r="K15" s="142">
        <v>82800</v>
      </c>
      <c r="M15" s="131"/>
      <c r="N15" s="131"/>
      <c r="O15" s="131"/>
    </row>
    <row r="39" spans="14:14" x14ac:dyDescent="0.3">
      <c r="N39">
        <f>SUM(L40,L55,L68,L83,L84,L87,L91,L92,L93)</f>
        <v>0</v>
      </c>
    </row>
  </sheetData>
  <mergeCells count="7">
    <mergeCell ref="B6:D6"/>
    <mergeCell ref="G6:I6"/>
    <mergeCell ref="B1:K1"/>
    <mergeCell ref="B4:F4"/>
    <mergeCell ref="G4:K4"/>
    <mergeCell ref="B5:D5"/>
    <mergeCell ref="G5:I5"/>
  </mergeCells>
  <phoneticPr fontId="2" type="noConversion"/>
  <pageMargins left="0.25" right="0.25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E916-0089-468C-9800-32BB1D5A1CB0}">
  <sheetPr>
    <pageSetUpPr fitToPage="1"/>
  </sheetPr>
  <dimension ref="A1:AB238"/>
  <sheetViews>
    <sheetView zoomScale="85" zoomScaleNormal="85" zoomScaleSheetLayoutView="85" workbookViewId="0">
      <pane ySplit="7" topLeftCell="A8" activePane="bottomLeft" state="frozen"/>
      <selection activeCell="N107" sqref="N107"/>
      <selection pane="bottomLeft" activeCell="G15" sqref="G15"/>
    </sheetView>
  </sheetViews>
  <sheetFormatPr defaultRowHeight="16.5" x14ac:dyDescent="0.3"/>
  <cols>
    <col min="1" max="1" width="4.5" style="7" bestFit="1" customWidth="1"/>
    <col min="2" max="2" width="3.375" style="7" bestFit="1" customWidth="1"/>
    <col min="3" max="3" width="5.25" style="7" bestFit="1" customWidth="1"/>
    <col min="4" max="4" width="3.375" style="7" bestFit="1" customWidth="1"/>
    <col min="5" max="5" width="22.25" style="7" bestFit="1" customWidth="1"/>
    <col min="6" max="7" width="22.375" style="46" customWidth="1"/>
    <col min="8" max="8" width="22.375" style="54" customWidth="1"/>
    <col min="9" max="9" width="9.125" style="6" bestFit="1" customWidth="1"/>
    <col min="10" max="10" width="9" style="6"/>
    <col min="11" max="11" width="9.125" style="6" bestFit="1" customWidth="1"/>
    <col min="12" max="12" width="9" style="6"/>
    <col min="13" max="13" width="9.375" style="6" bestFit="1" customWidth="1"/>
    <col min="14" max="14" width="9" style="6"/>
  </cols>
  <sheetData>
    <row r="1" spans="1:14" ht="33.75" customHeight="1" x14ac:dyDescent="0.3">
      <c r="A1" s="157" t="s">
        <v>57</v>
      </c>
      <c r="B1" s="157"/>
      <c r="C1" s="157"/>
      <c r="D1" s="157"/>
      <c r="E1" s="157"/>
      <c r="F1" s="157"/>
      <c r="G1" s="157"/>
      <c r="H1" s="157"/>
    </row>
    <row r="2" spans="1:14" ht="19.5" customHeight="1" x14ac:dyDescent="0.3">
      <c r="A2" s="158" t="s">
        <v>51</v>
      </c>
      <c r="B2" s="158"/>
      <c r="C2" s="158"/>
      <c r="D2" s="158"/>
      <c r="E2" s="158"/>
      <c r="F2" s="158"/>
      <c r="G2" s="7"/>
      <c r="H2" s="55"/>
    </row>
    <row r="3" spans="1:14" ht="19.5" customHeight="1" x14ac:dyDescent="0.3">
      <c r="A3" s="158" t="s">
        <v>99</v>
      </c>
      <c r="B3" s="158"/>
      <c r="C3" s="158"/>
      <c r="D3" s="158"/>
      <c r="E3" s="158"/>
      <c r="F3" s="158"/>
      <c r="G3" s="7"/>
      <c r="H3" s="55"/>
    </row>
    <row r="4" spans="1:14" ht="19.5" customHeight="1" x14ac:dyDescent="0.3">
      <c r="A4" s="158" t="s">
        <v>52</v>
      </c>
      <c r="B4" s="158"/>
      <c r="C4" s="158"/>
      <c r="D4" s="158"/>
      <c r="E4" s="158"/>
      <c r="F4" s="158"/>
      <c r="G4" s="7"/>
      <c r="H4" s="55"/>
    </row>
    <row r="5" spans="1:14" ht="17.25" thickBot="1" x14ac:dyDescent="0.35">
      <c r="H5" s="111" t="s">
        <v>96</v>
      </c>
    </row>
    <row r="6" spans="1:14" ht="35.25" thickBot="1" x14ac:dyDescent="0.35">
      <c r="A6" s="84" t="s">
        <v>0</v>
      </c>
      <c r="B6" s="85" t="s">
        <v>1</v>
      </c>
      <c r="C6" s="86" t="s">
        <v>12</v>
      </c>
      <c r="D6" s="87" t="s">
        <v>2</v>
      </c>
      <c r="E6" s="88" t="s">
        <v>3</v>
      </c>
      <c r="F6" s="89" t="s">
        <v>101</v>
      </c>
      <c r="G6" s="90" t="s">
        <v>100</v>
      </c>
      <c r="H6" s="91" t="s">
        <v>4</v>
      </c>
    </row>
    <row r="7" spans="1:14" ht="23.25" customHeight="1" x14ac:dyDescent="0.3">
      <c r="A7" s="159" t="s">
        <v>5</v>
      </c>
      <c r="B7" s="160"/>
      <c r="C7" s="160"/>
      <c r="D7" s="160"/>
      <c r="E7" s="160"/>
      <c r="F7" s="63">
        <v>15940936</v>
      </c>
      <c r="G7" s="63">
        <v>15761000</v>
      </c>
      <c r="H7" s="78">
        <v>179936</v>
      </c>
    </row>
    <row r="8" spans="1:14" s="6" customFormat="1" ht="23.25" customHeight="1" x14ac:dyDescent="0.3">
      <c r="A8" s="155" t="s">
        <v>58</v>
      </c>
      <c r="B8" s="156"/>
      <c r="C8" s="156"/>
      <c r="D8" s="156"/>
      <c r="E8" s="156"/>
      <c r="F8" s="40">
        <v>15218000</v>
      </c>
      <c r="G8" s="40">
        <v>15218000</v>
      </c>
      <c r="H8" s="65">
        <v>0</v>
      </c>
    </row>
    <row r="9" spans="1:14" s="6" customFormat="1" ht="23.25" customHeight="1" x14ac:dyDescent="0.3">
      <c r="A9" s="28"/>
      <c r="B9" s="152" t="s">
        <v>59</v>
      </c>
      <c r="C9" s="152"/>
      <c r="D9" s="152"/>
      <c r="E9" s="152"/>
      <c r="F9" s="41">
        <v>15143000</v>
      </c>
      <c r="G9" s="41">
        <v>15143000</v>
      </c>
      <c r="H9" s="66">
        <v>0</v>
      </c>
    </row>
    <row r="10" spans="1:14" s="6" customFormat="1" ht="23.25" customHeight="1" x14ac:dyDescent="0.3">
      <c r="A10" s="29"/>
      <c r="B10" s="30"/>
      <c r="C10" s="153" t="s">
        <v>61</v>
      </c>
      <c r="D10" s="153"/>
      <c r="E10" s="153"/>
      <c r="F10" s="42">
        <v>14693000</v>
      </c>
      <c r="G10" s="42">
        <v>14693000</v>
      </c>
      <c r="H10" s="67">
        <v>0</v>
      </c>
    </row>
    <row r="11" spans="1:14" s="6" customFormat="1" ht="23.25" customHeight="1" x14ac:dyDescent="0.3">
      <c r="A11" s="29"/>
      <c r="B11" s="30"/>
      <c r="C11" s="30"/>
      <c r="D11" s="154" t="s">
        <v>60</v>
      </c>
      <c r="E11" s="154"/>
      <c r="F11" s="44">
        <v>14693000</v>
      </c>
      <c r="G11" s="44">
        <v>14693000</v>
      </c>
      <c r="H11" s="69">
        <v>0</v>
      </c>
    </row>
    <row r="12" spans="1:14" s="6" customFormat="1" ht="23.25" customHeight="1" x14ac:dyDescent="0.3">
      <c r="A12" s="29"/>
      <c r="B12" s="30"/>
      <c r="C12" s="30"/>
      <c r="D12" s="30"/>
      <c r="E12" s="31" t="s">
        <v>62</v>
      </c>
      <c r="F12" s="47">
        <v>14693000</v>
      </c>
      <c r="G12" s="47">
        <v>14693000</v>
      </c>
      <c r="H12" s="72">
        <v>0</v>
      </c>
    </row>
    <row r="13" spans="1:14" s="6" customFormat="1" ht="23.25" customHeight="1" x14ac:dyDescent="0.3">
      <c r="A13" s="29"/>
      <c r="B13" s="30"/>
      <c r="C13" s="153" t="s">
        <v>63</v>
      </c>
      <c r="D13" s="153"/>
      <c r="E13" s="153"/>
      <c r="F13" s="42">
        <v>450000</v>
      </c>
      <c r="G13" s="42">
        <v>450000</v>
      </c>
      <c r="H13" s="67">
        <v>0</v>
      </c>
    </row>
    <row r="14" spans="1:14" ht="23.25" customHeight="1" x14ac:dyDescent="0.3">
      <c r="A14" s="29"/>
      <c r="B14" s="30"/>
      <c r="C14" s="30"/>
      <c r="D14" s="154" t="s">
        <v>64</v>
      </c>
      <c r="E14" s="154"/>
      <c r="F14" s="39">
        <v>450000</v>
      </c>
      <c r="G14" s="39">
        <v>450000</v>
      </c>
      <c r="H14" s="69">
        <v>0</v>
      </c>
      <c r="I14" s="17"/>
      <c r="J14" s="16"/>
      <c r="K14" s="17"/>
      <c r="L14" s="16"/>
      <c r="M14" s="17"/>
      <c r="N14" s="16"/>
    </row>
    <row r="15" spans="1:14" ht="23.25" customHeight="1" x14ac:dyDescent="0.3">
      <c r="A15" s="29"/>
      <c r="B15" s="30"/>
      <c r="C15" s="30"/>
      <c r="D15" s="35"/>
      <c r="E15" s="32" t="s">
        <v>65</v>
      </c>
      <c r="F15" s="47">
        <v>450000</v>
      </c>
      <c r="G15" s="47">
        <v>450000</v>
      </c>
      <c r="H15" s="72">
        <v>0</v>
      </c>
      <c r="I15" s="17"/>
      <c r="J15" s="16"/>
      <c r="K15" s="17"/>
      <c r="L15" s="16"/>
      <c r="M15" s="17"/>
      <c r="N15" s="16"/>
    </row>
    <row r="16" spans="1:14" s="6" customFormat="1" ht="23.25" customHeight="1" x14ac:dyDescent="0.3">
      <c r="A16" s="28"/>
      <c r="B16" s="152" t="s">
        <v>67</v>
      </c>
      <c r="C16" s="152"/>
      <c r="D16" s="152"/>
      <c r="E16" s="152"/>
      <c r="F16" s="41">
        <v>75000</v>
      </c>
      <c r="G16" s="41">
        <v>75000</v>
      </c>
      <c r="H16" s="66">
        <v>0</v>
      </c>
    </row>
    <row r="17" spans="1:28" s="6" customFormat="1" ht="23.25" customHeight="1" x14ac:dyDescent="0.3">
      <c r="A17" s="29"/>
      <c r="B17" s="30"/>
      <c r="C17" s="153" t="s">
        <v>98</v>
      </c>
      <c r="D17" s="153"/>
      <c r="E17" s="153"/>
      <c r="F17" s="42">
        <v>5000</v>
      </c>
      <c r="G17" s="42">
        <v>5000</v>
      </c>
      <c r="H17" s="67">
        <v>0</v>
      </c>
    </row>
    <row r="18" spans="1:28" ht="23.25" customHeight="1" x14ac:dyDescent="0.3">
      <c r="A18" s="29"/>
      <c r="B18" s="30"/>
      <c r="C18" s="30"/>
      <c r="D18" s="154" t="s">
        <v>68</v>
      </c>
      <c r="E18" s="154"/>
      <c r="F18" s="39">
        <v>5000</v>
      </c>
      <c r="G18" s="39">
        <v>5000</v>
      </c>
      <c r="H18" s="69">
        <v>0</v>
      </c>
      <c r="I18" s="17"/>
      <c r="J18" s="16"/>
      <c r="K18" s="17"/>
      <c r="L18" s="16"/>
      <c r="M18" s="17"/>
      <c r="N18" s="16"/>
    </row>
    <row r="19" spans="1:28" ht="23.25" customHeight="1" x14ac:dyDescent="0.3">
      <c r="A19" s="29"/>
      <c r="B19" s="30"/>
      <c r="C19" s="30"/>
      <c r="D19" s="30"/>
      <c r="E19" s="31" t="s">
        <v>69</v>
      </c>
      <c r="F19" s="47">
        <v>5000</v>
      </c>
      <c r="G19" s="47">
        <v>5000</v>
      </c>
      <c r="H19" s="72">
        <v>0</v>
      </c>
      <c r="I19" s="9"/>
      <c r="J19" s="11"/>
      <c r="K19" s="9"/>
      <c r="L19" s="11"/>
      <c r="M19" s="22"/>
      <c r="N19" s="11"/>
    </row>
    <row r="20" spans="1:28" s="6" customFormat="1" ht="23.25" customHeight="1" x14ac:dyDescent="0.3">
      <c r="A20" s="29"/>
      <c r="B20" s="30"/>
      <c r="C20" s="153" t="s">
        <v>70</v>
      </c>
      <c r="D20" s="153"/>
      <c r="E20" s="153"/>
      <c r="F20" s="42">
        <v>70000</v>
      </c>
      <c r="G20" s="42">
        <v>70000</v>
      </c>
      <c r="H20" s="67">
        <v>0</v>
      </c>
    </row>
    <row r="21" spans="1:28" ht="23.25" customHeight="1" x14ac:dyDescent="0.3">
      <c r="A21" s="29"/>
      <c r="B21" s="30"/>
      <c r="C21" s="30"/>
      <c r="D21" s="154" t="s">
        <v>71</v>
      </c>
      <c r="E21" s="154"/>
      <c r="F21" s="44">
        <v>70000</v>
      </c>
      <c r="G21" s="44">
        <v>70000</v>
      </c>
      <c r="H21" s="70">
        <v>0</v>
      </c>
    </row>
    <row r="22" spans="1:28" ht="23.25" customHeight="1" x14ac:dyDescent="0.3">
      <c r="A22" s="29"/>
      <c r="B22" s="30"/>
      <c r="C22" s="30"/>
      <c r="D22" s="34"/>
      <c r="E22" s="34" t="s">
        <v>72</v>
      </c>
      <c r="F22" s="45">
        <v>70000</v>
      </c>
      <c r="G22" s="45">
        <v>70000</v>
      </c>
      <c r="H22" s="71">
        <v>0</v>
      </c>
      <c r="I22" s="9"/>
      <c r="J22" s="11"/>
      <c r="K22" s="9"/>
      <c r="L22" s="11"/>
      <c r="M22" s="22"/>
      <c r="N22" s="11"/>
    </row>
    <row r="23" spans="1:28" s="6" customFormat="1" ht="23.25" customHeight="1" x14ac:dyDescent="0.3">
      <c r="A23" s="155" t="s">
        <v>77</v>
      </c>
      <c r="B23" s="156"/>
      <c r="C23" s="156"/>
      <c r="D23" s="156"/>
      <c r="E23" s="156"/>
      <c r="F23" s="40">
        <v>722936</v>
      </c>
      <c r="G23" s="40">
        <v>543000</v>
      </c>
      <c r="H23" s="65">
        <v>179936</v>
      </c>
    </row>
    <row r="24" spans="1:28" s="6" customFormat="1" ht="23.25" customHeight="1" x14ac:dyDescent="0.3">
      <c r="A24" s="28"/>
      <c r="B24" s="152" t="s">
        <v>73</v>
      </c>
      <c r="C24" s="152"/>
      <c r="D24" s="152"/>
      <c r="E24" s="152"/>
      <c r="F24" s="41">
        <v>722936</v>
      </c>
      <c r="G24" s="41">
        <v>543000</v>
      </c>
      <c r="H24" s="66">
        <v>179936</v>
      </c>
    </row>
    <row r="25" spans="1:28" s="6" customFormat="1" ht="23.25" customHeight="1" x14ac:dyDescent="0.3">
      <c r="A25" s="29"/>
      <c r="B25" s="30"/>
      <c r="C25" s="153" t="s">
        <v>74</v>
      </c>
      <c r="D25" s="153"/>
      <c r="E25" s="153"/>
      <c r="F25" s="42">
        <v>722936</v>
      </c>
      <c r="G25" s="42">
        <v>543000</v>
      </c>
      <c r="H25" s="67">
        <v>179936</v>
      </c>
    </row>
    <row r="26" spans="1:28" s="6" customFormat="1" ht="23.25" customHeight="1" x14ac:dyDescent="0.3">
      <c r="A26" s="29"/>
      <c r="B26" s="30"/>
      <c r="C26" s="30"/>
      <c r="D26" s="154" t="s">
        <v>75</v>
      </c>
      <c r="E26" s="154"/>
      <c r="F26" s="39">
        <v>722936</v>
      </c>
      <c r="G26" s="39">
        <v>543000</v>
      </c>
      <c r="H26" s="69">
        <v>179936</v>
      </c>
      <c r="I26" s="17"/>
      <c r="J26" s="16"/>
      <c r="K26" s="17"/>
      <c r="L26" s="16"/>
      <c r="M26" s="17"/>
      <c r="N26" s="1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s="6" customFormat="1" ht="23.25" customHeight="1" thickBot="1" x14ac:dyDescent="0.35">
      <c r="A27" s="36"/>
      <c r="B27" s="37"/>
      <c r="C27" s="38"/>
      <c r="D27" s="92"/>
      <c r="E27" s="80" t="s">
        <v>76</v>
      </c>
      <c r="F27" s="81">
        <v>722936</v>
      </c>
      <c r="G27" s="81">
        <v>543000</v>
      </c>
      <c r="H27" s="83">
        <v>179936</v>
      </c>
      <c r="I27" s="9"/>
      <c r="J27" s="11"/>
      <c r="K27" s="9"/>
      <c r="L27" s="11"/>
      <c r="M27" s="22"/>
      <c r="N27" s="11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39" spans="14:14" x14ac:dyDescent="0.3">
      <c r="N39" s="6">
        <f>SUM(L40,L55,L68,L83,L84,L87,L91,L92,L93)</f>
        <v>0</v>
      </c>
    </row>
    <row r="118" spans="11:11" x14ac:dyDescent="0.3">
      <c r="K118" s="2"/>
    </row>
    <row r="132" spans="10:14" x14ac:dyDescent="0.3">
      <c r="J132" s="2"/>
      <c r="K132" s="2"/>
      <c r="L132" s="2"/>
    </row>
    <row r="135" spans="10:14" x14ac:dyDescent="0.3">
      <c r="J135" s="2"/>
      <c r="K135" s="2" t="s">
        <v>109</v>
      </c>
      <c r="L135" s="2"/>
      <c r="N135" s="6">
        <v>950000</v>
      </c>
    </row>
    <row r="137" spans="10:14" x14ac:dyDescent="0.3">
      <c r="M137" s="6" t="s">
        <v>112</v>
      </c>
    </row>
    <row r="138" spans="10:14" x14ac:dyDescent="0.3">
      <c r="M138" s="6" t="s">
        <v>112</v>
      </c>
    </row>
    <row r="146" spans="10:16" x14ac:dyDescent="0.3">
      <c r="J146" s="129"/>
      <c r="K146" s="129" t="s">
        <v>113</v>
      </c>
      <c r="L146" s="129">
        <f>Z146</f>
        <v>0</v>
      </c>
      <c r="N146" s="6">
        <v>650000</v>
      </c>
    </row>
    <row r="160" spans="10:16" x14ac:dyDescent="0.3">
      <c r="J160" s="2"/>
      <c r="K160" s="2" t="s">
        <v>114</v>
      </c>
      <c r="L160" s="2"/>
      <c r="M160" s="2"/>
      <c r="P160">
        <v>172</v>
      </c>
    </row>
    <row r="164" spans="11:14" x14ac:dyDescent="0.3">
      <c r="K164" s="6" t="s">
        <v>97</v>
      </c>
      <c r="N164" s="6">
        <v>155650</v>
      </c>
    </row>
    <row r="191" spans="11:16" x14ac:dyDescent="0.3">
      <c r="K191" s="6" t="s">
        <v>107</v>
      </c>
      <c r="P191">
        <v>8030</v>
      </c>
    </row>
    <row r="234" spans="10:14" x14ac:dyDescent="0.3">
      <c r="N234" s="6">
        <v>1720</v>
      </c>
    </row>
    <row r="237" spans="10:14" x14ac:dyDescent="0.3">
      <c r="J237" s="6" t="s">
        <v>110</v>
      </c>
      <c r="K237" s="6" t="s">
        <v>111</v>
      </c>
      <c r="N237" s="6">
        <v>80000</v>
      </c>
    </row>
    <row r="238" spans="10:14" x14ac:dyDescent="0.3">
      <c r="M238" s="6" t="s">
        <v>108</v>
      </c>
    </row>
  </sheetData>
  <mergeCells count="20">
    <mergeCell ref="D14:E14"/>
    <mergeCell ref="A1:H1"/>
    <mergeCell ref="A2:F2"/>
    <mergeCell ref="A3:F3"/>
    <mergeCell ref="A4:F4"/>
    <mergeCell ref="A7:E7"/>
    <mergeCell ref="A8:E8"/>
    <mergeCell ref="B9:E9"/>
    <mergeCell ref="C10:E10"/>
    <mergeCell ref="D11:E11"/>
    <mergeCell ref="C13:E13"/>
    <mergeCell ref="B24:E24"/>
    <mergeCell ref="C25:E25"/>
    <mergeCell ref="D26:E26"/>
    <mergeCell ref="B16:E16"/>
    <mergeCell ref="C17:E17"/>
    <mergeCell ref="D18:E18"/>
    <mergeCell ref="C20:E20"/>
    <mergeCell ref="D21:E21"/>
    <mergeCell ref="A23:E23"/>
  </mergeCells>
  <phoneticPr fontId="2" type="noConversion"/>
  <pageMargins left="0.23622047244094491" right="0.23622047244094491" top="0.59055118110236227" bottom="0.59055118110236227" header="0.19685039370078741" footer="0.19685039370078741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EB21-6E8A-4AF1-8C05-5931A6F9F343}">
  <sheetPr>
    <pageSetUpPr fitToPage="1"/>
  </sheetPr>
  <dimension ref="A1:AB245"/>
  <sheetViews>
    <sheetView tabSelected="1" zoomScale="85" zoomScaleNormal="85" zoomScaleSheetLayoutView="100" workbookViewId="0">
      <pane ySplit="7" topLeftCell="A8" activePane="bottomLeft" state="frozen"/>
      <selection activeCell="N107" sqref="N107"/>
      <selection pane="bottomLeft" activeCell="Z31" sqref="Z30:Z31"/>
    </sheetView>
  </sheetViews>
  <sheetFormatPr defaultRowHeight="16.5" x14ac:dyDescent="0.3"/>
  <cols>
    <col min="1" max="3" width="5.5" style="7" customWidth="1"/>
    <col min="4" max="4" width="5.875" style="7" customWidth="1"/>
    <col min="5" max="5" width="24.125" style="7" customWidth="1"/>
    <col min="6" max="7" width="16.5" style="46" customWidth="1"/>
    <col min="8" max="8" width="16.5" style="54" customWidth="1"/>
    <col min="9" max="9" width="20.375" style="6" hidden="1" customWidth="1"/>
    <col min="10" max="10" width="2.75" style="6" hidden="1" customWidth="1"/>
    <col min="11" max="11" width="9.875" style="6" hidden="1" customWidth="1"/>
    <col min="12" max="12" width="0" style="6" hidden="1" customWidth="1"/>
    <col min="13" max="13" width="9.125" style="6" hidden="1" customWidth="1"/>
    <col min="14" max="14" width="0" style="6" hidden="1" customWidth="1"/>
    <col min="15" max="15" width="9.125" style="6" hidden="1" customWidth="1"/>
    <col min="16" max="16" width="0" style="6" hidden="1" customWidth="1"/>
    <col min="17" max="17" width="9.375" style="6" hidden="1" customWidth="1"/>
    <col min="18" max="18" width="0" style="6" hidden="1" customWidth="1"/>
    <col min="19" max="19" width="9.125" style="6" hidden="1" customWidth="1"/>
    <col min="20" max="20" width="0" style="6" hidden="1" customWidth="1"/>
    <col min="21" max="21" width="18.625" style="6" hidden="1" customWidth="1"/>
    <col min="22" max="22" width="14.375" style="6" hidden="1" customWidth="1"/>
    <col min="23" max="23" width="0" hidden="1" customWidth="1"/>
  </cols>
  <sheetData>
    <row r="1" spans="1:21" ht="33.75" customHeight="1" x14ac:dyDescent="0.3">
      <c r="A1" s="157" t="s">
        <v>56</v>
      </c>
      <c r="B1" s="157"/>
      <c r="C1" s="157"/>
      <c r="D1" s="157"/>
      <c r="E1" s="157"/>
      <c r="F1" s="157"/>
      <c r="G1" s="157"/>
      <c r="H1" s="157"/>
    </row>
    <row r="2" spans="1:21" ht="15.75" customHeight="1" x14ac:dyDescent="0.3">
      <c r="A2" s="158" t="s">
        <v>51</v>
      </c>
      <c r="B2" s="158"/>
      <c r="C2" s="158"/>
      <c r="D2" s="158"/>
      <c r="E2" s="158"/>
      <c r="F2" s="158"/>
      <c r="G2" s="7"/>
      <c r="H2" s="7"/>
    </row>
    <row r="3" spans="1:21" ht="15.75" customHeight="1" x14ac:dyDescent="0.3">
      <c r="A3" s="158" t="s">
        <v>102</v>
      </c>
      <c r="B3" s="158"/>
      <c r="C3" s="158"/>
      <c r="D3" s="158"/>
      <c r="E3" s="158"/>
      <c r="F3" s="158"/>
      <c r="G3" s="7"/>
      <c r="H3" s="7"/>
    </row>
    <row r="4" spans="1:21" ht="15.75" customHeight="1" x14ac:dyDescent="0.3">
      <c r="A4" s="158" t="s">
        <v>52</v>
      </c>
      <c r="B4" s="158"/>
      <c r="C4" s="158"/>
      <c r="D4" s="158"/>
      <c r="E4" s="158"/>
      <c r="F4" s="158"/>
      <c r="G4" s="7"/>
      <c r="H4" s="7"/>
    </row>
    <row r="5" spans="1:21" ht="17.25" thickBot="1" x14ac:dyDescent="0.35">
      <c r="H5" s="111" t="s">
        <v>96</v>
      </c>
    </row>
    <row r="6" spans="1:21" ht="33.75" thickBot="1" x14ac:dyDescent="0.35">
      <c r="A6" s="56" t="s">
        <v>0</v>
      </c>
      <c r="B6" s="57" t="s">
        <v>1</v>
      </c>
      <c r="C6" s="58" t="s">
        <v>12</v>
      </c>
      <c r="D6" s="59" t="s">
        <v>2</v>
      </c>
      <c r="E6" s="60" t="s">
        <v>3</v>
      </c>
      <c r="F6" s="61" t="s">
        <v>101</v>
      </c>
      <c r="G6" s="62" t="s">
        <v>100</v>
      </c>
      <c r="H6" s="64" t="s">
        <v>4</v>
      </c>
    </row>
    <row r="7" spans="1:21" ht="17.25" customHeight="1" x14ac:dyDescent="0.3">
      <c r="A7" s="159" t="s">
        <v>5</v>
      </c>
      <c r="B7" s="160"/>
      <c r="C7" s="160"/>
      <c r="D7" s="160"/>
      <c r="E7" s="160"/>
      <c r="F7" s="63">
        <v>15940936</v>
      </c>
      <c r="G7" s="63">
        <v>15761000</v>
      </c>
      <c r="H7" s="78">
        <v>179936</v>
      </c>
    </row>
    <row r="8" spans="1:21" ht="15" customHeight="1" x14ac:dyDescent="0.3">
      <c r="A8" s="155" t="s">
        <v>7</v>
      </c>
      <c r="B8" s="156"/>
      <c r="C8" s="156"/>
      <c r="D8" s="156"/>
      <c r="E8" s="156"/>
      <c r="F8" s="40">
        <v>15784936</v>
      </c>
      <c r="G8" s="40">
        <v>15678200</v>
      </c>
      <c r="H8" s="65">
        <v>106736</v>
      </c>
    </row>
    <row r="9" spans="1:21" ht="15" customHeight="1" x14ac:dyDescent="0.3">
      <c r="A9" s="28"/>
      <c r="B9" s="152" t="s">
        <v>6</v>
      </c>
      <c r="C9" s="152"/>
      <c r="D9" s="152"/>
      <c r="E9" s="152"/>
      <c r="F9" s="41">
        <v>15678816</v>
      </c>
      <c r="G9" s="41">
        <v>15578200</v>
      </c>
      <c r="H9" s="66">
        <v>100616</v>
      </c>
    </row>
    <row r="10" spans="1:21" ht="15" customHeight="1" x14ac:dyDescent="0.3">
      <c r="A10" s="29"/>
      <c r="B10" s="30"/>
      <c r="C10" s="153" t="s">
        <v>8</v>
      </c>
      <c r="D10" s="153"/>
      <c r="E10" s="153"/>
      <c r="F10" s="42">
        <v>15678816</v>
      </c>
      <c r="G10" s="42">
        <v>15578200</v>
      </c>
      <c r="H10" s="67">
        <v>100616</v>
      </c>
    </row>
    <row r="11" spans="1:21" ht="15" customHeight="1" x14ac:dyDescent="0.3">
      <c r="A11" s="29"/>
      <c r="B11" s="30"/>
      <c r="C11" s="30"/>
      <c r="D11" s="161" t="s">
        <v>9</v>
      </c>
      <c r="E11" s="161"/>
      <c r="F11" s="43">
        <v>8515580</v>
      </c>
      <c r="G11" s="43">
        <v>8515580</v>
      </c>
      <c r="H11" s="68">
        <v>310025</v>
      </c>
    </row>
    <row r="12" spans="1:21" ht="15" customHeight="1" x14ac:dyDescent="0.3">
      <c r="A12" s="29"/>
      <c r="B12" s="30"/>
      <c r="C12" s="30"/>
      <c r="D12" s="154" t="s">
        <v>10</v>
      </c>
      <c r="E12" s="154"/>
      <c r="F12" s="44">
        <v>6682714</v>
      </c>
      <c r="G12" s="44">
        <v>6726814</v>
      </c>
      <c r="H12" s="69">
        <v>-44100</v>
      </c>
    </row>
    <row r="13" spans="1:21" ht="15" customHeight="1" x14ac:dyDescent="0.3">
      <c r="A13" s="29"/>
      <c r="B13" s="30"/>
      <c r="C13" s="30"/>
      <c r="D13" s="30"/>
      <c r="E13" s="31" t="s">
        <v>11</v>
      </c>
      <c r="F13" s="47">
        <v>6682714</v>
      </c>
      <c r="G13" s="47">
        <v>6643165</v>
      </c>
      <c r="H13" s="72">
        <v>39549</v>
      </c>
      <c r="I13" s="8" t="e">
        <f>ROUNDUP(#REF!,-3)+ROUNDUP(#REF!,-3)+ROUNDUP(#REF!,-3)+ROUNDUP(#REF!,-3)</f>
        <v>#REF!</v>
      </c>
    </row>
    <row r="14" spans="1:21" ht="15" customHeight="1" x14ac:dyDescent="0.3">
      <c r="A14" s="29"/>
      <c r="B14" s="30"/>
      <c r="C14" s="30"/>
      <c r="D14" s="30"/>
      <c r="E14" s="75" t="s">
        <v>16</v>
      </c>
      <c r="F14" s="47">
        <v>0</v>
      </c>
      <c r="G14" s="48">
        <v>83649</v>
      </c>
      <c r="H14" s="72">
        <v>-83649</v>
      </c>
    </row>
    <row r="15" spans="1:21" ht="15" customHeight="1" x14ac:dyDescent="0.3">
      <c r="A15" s="29"/>
      <c r="B15" s="30"/>
      <c r="C15" s="30"/>
      <c r="D15" s="154" t="s">
        <v>21</v>
      </c>
      <c r="E15" s="154"/>
      <c r="F15" s="39">
        <v>1040233</v>
      </c>
      <c r="G15" s="39">
        <v>1071158</v>
      </c>
      <c r="H15" s="69">
        <v>279100</v>
      </c>
      <c r="I15" s="19"/>
      <c r="J15" s="16"/>
      <c r="K15" s="20"/>
      <c r="L15" s="3"/>
      <c r="M15" s="17"/>
      <c r="N15" s="16"/>
      <c r="O15" s="17"/>
      <c r="P15" s="16"/>
      <c r="Q15" s="17"/>
      <c r="R15" s="16"/>
      <c r="S15" s="23"/>
      <c r="T15" s="16"/>
      <c r="U15" s="18"/>
    </row>
    <row r="16" spans="1:21" ht="15" customHeight="1" x14ac:dyDescent="0.3">
      <c r="A16" s="29"/>
      <c r="B16" s="30"/>
      <c r="C16" s="30"/>
      <c r="D16" s="35"/>
      <c r="E16" s="32" t="s">
        <v>22</v>
      </c>
      <c r="F16" s="47">
        <v>813904</v>
      </c>
      <c r="G16" s="47">
        <v>844712</v>
      </c>
      <c r="H16" s="72">
        <v>-30808</v>
      </c>
      <c r="I16" s="19"/>
      <c r="J16" s="16"/>
      <c r="K16" s="20"/>
      <c r="L16" s="3"/>
      <c r="M16" s="17"/>
      <c r="N16" s="16"/>
      <c r="O16" s="17"/>
      <c r="P16" s="16"/>
      <c r="Q16" s="17"/>
      <c r="R16" s="16"/>
      <c r="S16" s="23"/>
      <c r="T16" s="16"/>
      <c r="U16" s="18"/>
    </row>
    <row r="17" spans="1:28" ht="15" customHeight="1" x14ac:dyDescent="0.3">
      <c r="A17" s="29"/>
      <c r="B17" s="30"/>
      <c r="C17" s="30"/>
      <c r="D17" s="30"/>
      <c r="E17" s="31" t="s">
        <v>23</v>
      </c>
      <c r="F17" s="47">
        <v>226329</v>
      </c>
      <c r="G17" s="47">
        <v>226446</v>
      </c>
      <c r="H17" s="72">
        <v>-117</v>
      </c>
      <c r="I17" s="77" t="e">
        <f>SUM(#REF!)</f>
        <v>#REF!</v>
      </c>
      <c r="J17" s="11"/>
      <c r="K17" s="12"/>
      <c r="L17" s="3"/>
      <c r="M17" s="9"/>
      <c r="N17" s="11"/>
      <c r="O17" s="9"/>
      <c r="P17" s="11"/>
      <c r="Q17" s="22"/>
      <c r="R17" s="11"/>
      <c r="S17" s="13"/>
      <c r="T17" s="11"/>
      <c r="U17" s="14"/>
    </row>
    <row r="18" spans="1:28" ht="15" customHeight="1" x14ac:dyDescent="0.3">
      <c r="A18" s="29"/>
      <c r="B18" s="30"/>
      <c r="C18" s="30"/>
      <c r="D18" s="154" t="s">
        <v>14</v>
      </c>
      <c r="E18" s="154"/>
      <c r="F18" s="44">
        <v>792633</v>
      </c>
      <c r="G18" s="44">
        <v>717608</v>
      </c>
      <c r="H18" s="70">
        <v>75025</v>
      </c>
    </row>
    <row r="19" spans="1:28" ht="15" customHeight="1" x14ac:dyDescent="0.3">
      <c r="A19" s="29"/>
      <c r="B19" s="30"/>
      <c r="C19" s="30"/>
      <c r="D19" s="34"/>
      <c r="E19" s="34" t="s">
        <v>15</v>
      </c>
      <c r="F19" s="45">
        <v>792633</v>
      </c>
      <c r="G19" s="45">
        <v>717608</v>
      </c>
      <c r="H19" s="71">
        <v>75025</v>
      </c>
      <c r="I19" s="21"/>
      <c r="J19" s="11"/>
      <c r="K19" s="12"/>
      <c r="L19" s="11"/>
      <c r="M19" s="9"/>
      <c r="N19" s="11"/>
      <c r="O19" s="9"/>
      <c r="P19" s="11"/>
      <c r="Q19" s="22"/>
      <c r="R19" s="11"/>
      <c r="S19" s="13"/>
      <c r="T19" s="11"/>
      <c r="U19" s="4"/>
      <c r="V19" s="4"/>
    </row>
    <row r="20" spans="1:28" ht="15" customHeight="1" x14ac:dyDescent="0.3">
      <c r="A20" s="29"/>
      <c r="B20" s="30"/>
      <c r="C20" s="30"/>
      <c r="D20" s="161" t="s">
        <v>17</v>
      </c>
      <c r="E20" s="161"/>
      <c r="F20" s="43">
        <v>6749085</v>
      </c>
      <c r="G20" s="43">
        <v>6620981</v>
      </c>
      <c r="H20" s="68">
        <v>128104</v>
      </c>
    </row>
    <row r="21" spans="1:28" ht="15" customHeight="1" x14ac:dyDescent="0.3">
      <c r="A21" s="29"/>
      <c r="B21" s="30"/>
      <c r="C21" s="30"/>
      <c r="D21" s="154" t="s">
        <v>18</v>
      </c>
      <c r="E21" s="154"/>
      <c r="F21" s="39">
        <v>6242259</v>
      </c>
      <c r="G21" s="39">
        <v>6128691</v>
      </c>
      <c r="H21" s="69">
        <v>113568</v>
      </c>
      <c r="I21" s="8" t="e">
        <f>SUM(#REF!)</f>
        <v>#REF!</v>
      </c>
    </row>
    <row r="22" spans="1:28" s="1" customFormat="1" ht="15" customHeight="1" x14ac:dyDescent="0.3">
      <c r="A22" s="33"/>
      <c r="B22" s="49"/>
      <c r="C22" s="49"/>
      <c r="D22" s="35"/>
      <c r="E22" s="31" t="s">
        <v>19</v>
      </c>
      <c r="F22" s="47">
        <v>4611030</v>
      </c>
      <c r="G22" s="48">
        <v>4568092</v>
      </c>
      <c r="H22" s="72">
        <v>42938</v>
      </c>
      <c r="I22" s="50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8" ht="15" customHeight="1" x14ac:dyDescent="0.3">
      <c r="A23" s="29"/>
      <c r="B23" s="30"/>
      <c r="C23" s="30"/>
      <c r="D23" s="30"/>
      <c r="E23" s="31" t="s">
        <v>20</v>
      </c>
      <c r="F23" s="47">
        <v>1631229</v>
      </c>
      <c r="G23" s="48">
        <v>1560599</v>
      </c>
      <c r="H23" s="72">
        <v>70630</v>
      </c>
      <c r="I23" s="26" t="e">
        <f>ROUNDUP(SUM(#REF!),-3)+ROUNDUP(#REF!,-3)+ROUNDUP(SUM(#REF!),-3)+ROUNDUP(SUM(#REF!),-3)+ROUNDUP(SUM(#REF!),-3)+ROUNDUP(#REF!,-3)</f>
        <v>#REF!</v>
      </c>
      <c r="J23" s="16"/>
      <c r="K23" s="25"/>
      <c r="L23" s="16"/>
      <c r="M23" s="9"/>
      <c r="N23" s="11"/>
      <c r="O23" s="9"/>
      <c r="P23" s="11"/>
      <c r="Q23" s="9"/>
      <c r="R23" s="11"/>
      <c r="S23" s="25"/>
      <c r="T23" s="16"/>
      <c r="U23" s="18"/>
      <c r="V23" s="2"/>
      <c r="W23" s="5"/>
    </row>
    <row r="24" spans="1:28" s="6" customFormat="1" ht="15" customHeight="1" x14ac:dyDescent="0.3">
      <c r="A24" s="29"/>
      <c r="B24" s="30"/>
      <c r="C24" s="30"/>
      <c r="D24" s="154" t="s">
        <v>28</v>
      </c>
      <c r="E24" s="154"/>
      <c r="F24" s="39">
        <v>144306</v>
      </c>
      <c r="G24" s="39">
        <v>137670</v>
      </c>
      <c r="H24" s="69">
        <v>6636</v>
      </c>
      <c r="I24" s="10"/>
      <c r="J24" s="16"/>
      <c r="K24" s="25"/>
      <c r="L24" s="16"/>
      <c r="M24" s="9"/>
      <c r="N24" s="11"/>
      <c r="O24" s="9"/>
      <c r="P24" s="11"/>
      <c r="Q24" s="9"/>
      <c r="R24" s="11"/>
      <c r="S24" s="25"/>
      <c r="T24" s="16"/>
      <c r="U24" s="18"/>
      <c r="W24"/>
      <c r="X24"/>
      <c r="Y24"/>
      <c r="Z24"/>
      <c r="AA24"/>
      <c r="AB24"/>
    </row>
    <row r="25" spans="1:28" s="6" customFormat="1" ht="15" customHeight="1" x14ac:dyDescent="0.3">
      <c r="A25" s="29"/>
      <c r="B25" s="30"/>
      <c r="C25" s="30"/>
      <c r="D25" s="30"/>
      <c r="E25" s="31" t="s">
        <v>29</v>
      </c>
      <c r="F25" s="47">
        <v>134306</v>
      </c>
      <c r="G25" s="48">
        <v>127670</v>
      </c>
      <c r="H25" s="72">
        <v>6636</v>
      </c>
      <c r="I25" s="10"/>
      <c r="J25" s="16"/>
      <c r="K25" s="25"/>
      <c r="L25" s="16"/>
      <c r="M25" s="9"/>
      <c r="N25" s="11"/>
      <c r="O25" s="9"/>
      <c r="P25" s="11"/>
      <c r="Q25" s="9"/>
      <c r="R25" s="11"/>
      <c r="S25" s="25"/>
      <c r="T25" s="16"/>
      <c r="U25" s="18"/>
      <c r="W25"/>
      <c r="X25"/>
      <c r="Y25"/>
      <c r="Z25"/>
      <c r="AA25"/>
      <c r="AB25"/>
    </row>
    <row r="26" spans="1:28" s="6" customFormat="1" ht="15" customHeight="1" x14ac:dyDescent="0.3">
      <c r="A26" s="29"/>
      <c r="B26" s="30"/>
      <c r="C26" s="30"/>
      <c r="D26" s="30"/>
      <c r="E26" s="31" t="s">
        <v>30</v>
      </c>
      <c r="F26" s="47">
        <v>10000</v>
      </c>
      <c r="G26" s="48">
        <v>10000</v>
      </c>
      <c r="H26" s="72">
        <v>0</v>
      </c>
      <c r="I26" s="10"/>
      <c r="J26" s="16"/>
      <c r="K26" s="25"/>
      <c r="L26" s="16"/>
      <c r="M26" s="9"/>
      <c r="N26" s="11"/>
      <c r="O26" s="9"/>
      <c r="P26" s="11"/>
      <c r="Q26" s="9"/>
      <c r="R26" s="11"/>
      <c r="S26" s="25"/>
      <c r="T26" s="16"/>
      <c r="U26" s="18"/>
      <c r="W26"/>
      <c r="X26"/>
      <c r="Y26"/>
      <c r="Z26"/>
      <c r="AA26"/>
      <c r="AB26"/>
    </row>
    <row r="27" spans="1:28" s="6" customFormat="1" ht="15" customHeight="1" x14ac:dyDescent="0.3">
      <c r="A27" s="29"/>
      <c r="B27" s="30"/>
      <c r="C27" s="30"/>
      <c r="D27" s="154" t="s">
        <v>31</v>
      </c>
      <c r="E27" s="154"/>
      <c r="F27" s="39">
        <v>56320</v>
      </c>
      <c r="G27" s="39">
        <v>56260</v>
      </c>
      <c r="H27" s="69">
        <v>60</v>
      </c>
      <c r="I27" s="10"/>
      <c r="J27" s="16"/>
      <c r="K27" s="25"/>
      <c r="L27" s="16"/>
      <c r="M27" s="9"/>
      <c r="N27" s="11"/>
      <c r="O27" s="9"/>
      <c r="P27" s="11"/>
      <c r="Q27" s="9"/>
      <c r="R27" s="11"/>
      <c r="S27" s="25"/>
      <c r="T27" s="16"/>
      <c r="U27" s="18"/>
      <c r="W27"/>
      <c r="X27"/>
      <c r="Y27"/>
      <c r="Z27"/>
      <c r="AA27"/>
      <c r="AB27"/>
    </row>
    <row r="28" spans="1:28" ht="15" customHeight="1" x14ac:dyDescent="0.3">
      <c r="A28" s="29"/>
      <c r="B28" s="30"/>
      <c r="C28" s="30"/>
      <c r="D28" s="35"/>
      <c r="E28" s="31" t="s">
        <v>53</v>
      </c>
      <c r="F28" s="47">
        <v>6600</v>
      </c>
      <c r="G28" s="48">
        <v>6600</v>
      </c>
      <c r="H28" s="72">
        <v>0</v>
      </c>
      <c r="I28" s="26" t="e">
        <f>#REF!+#REF!</f>
        <v>#REF!</v>
      </c>
      <c r="J28" s="16"/>
      <c r="K28" s="25"/>
      <c r="L28" s="16"/>
      <c r="M28" s="9"/>
      <c r="N28" s="11"/>
      <c r="O28" s="9"/>
      <c r="P28" s="11"/>
      <c r="Q28" s="9"/>
      <c r="R28" s="11"/>
      <c r="S28" s="25"/>
      <c r="T28" s="16"/>
      <c r="U28" s="18"/>
    </row>
    <row r="29" spans="1:28" ht="15" customHeight="1" x14ac:dyDescent="0.3">
      <c r="A29" s="29"/>
      <c r="B29" s="30"/>
      <c r="C29" s="30"/>
      <c r="D29" s="30"/>
      <c r="E29" s="31" t="s">
        <v>54</v>
      </c>
      <c r="F29" s="48">
        <v>12320</v>
      </c>
      <c r="G29" s="48">
        <v>12320</v>
      </c>
      <c r="H29" s="72">
        <v>0</v>
      </c>
    </row>
    <row r="30" spans="1:28" ht="15" customHeight="1" x14ac:dyDescent="0.3">
      <c r="A30" s="29"/>
      <c r="B30" s="30"/>
      <c r="C30" s="30"/>
      <c r="D30" s="30"/>
      <c r="E30" s="31" t="s">
        <v>55</v>
      </c>
      <c r="F30" s="48">
        <v>20000</v>
      </c>
      <c r="G30" s="48">
        <v>20000</v>
      </c>
      <c r="H30" s="72">
        <v>0</v>
      </c>
      <c r="I30" s="10"/>
      <c r="J30" s="16"/>
      <c r="K30" s="25"/>
      <c r="L30" s="16"/>
      <c r="M30" s="9"/>
      <c r="N30" s="11"/>
      <c r="O30" s="9"/>
      <c r="P30" s="11"/>
      <c r="Q30" s="9"/>
      <c r="R30" s="11"/>
      <c r="S30" s="25"/>
      <c r="T30" s="16"/>
      <c r="U30" s="18"/>
    </row>
    <row r="31" spans="1:28" ht="15" customHeight="1" x14ac:dyDescent="0.3">
      <c r="A31" s="29"/>
      <c r="B31" s="30"/>
      <c r="C31" s="30"/>
      <c r="D31" s="30"/>
      <c r="E31" s="31" t="s">
        <v>32</v>
      </c>
      <c r="F31" s="48">
        <v>17400</v>
      </c>
      <c r="G31" s="48">
        <v>17340</v>
      </c>
      <c r="H31" s="72">
        <v>60</v>
      </c>
    </row>
    <row r="32" spans="1:28" ht="15" customHeight="1" x14ac:dyDescent="0.3">
      <c r="A32" s="29"/>
      <c r="B32" s="30"/>
      <c r="C32" s="30"/>
      <c r="D32" s="154" t="s">
        <v>33</v>
      </c>
      <c r="E32" s="154"/>
      <c r="F32" s="39">
        <v>240840</v>
      </c>
      <c r="G32" s="39">
        <v>235740</v>
      </c>
      <c r="H32" s="69">
        <v>5100</v>
      </c>
      <c r="I32" s="10"/>
      <c r="J32" s="16"/>
      <c r="K32" s="25"/>
      <c r="L32" s="16"/>
      <c r="M32" s="9"/>
      <c r="N32" s="11"/>
      <c r="O32" s="9"/>
      <c r="P32" s="11"/>
      <c r="Q32" s="9"/>
      <c r="R32" s="11"/>
      <c r="S32" s="25"/>
      <c r="T32" s="16"/>
      <c r="U32" s="18"/>
    </row>
    <row r="33" spans="1:21" ht="15" customHeight="1" x14ac:dyDescent="0.3">
      <c r="A33" s="29"/>
      <c r="B33" s="30"/>
      <c r="C33" s="30"/>
      <c r="D33" s="35"/>
      <c r="E33" s="31" t="s">
        <v>34</v>
      </c>
      <c r="F33" s="47">
        <v>8400</v>
      </c>
      <c r="G33" s="48">
        <v>8400</v>
      </c>
      <c r="H33" s="72">
        <v>0</v>
      </c>
      <c r="I33" s="10"/>
      <c r="J33" s="16"/>
      <c r="K33" s="25"/>
      <c r="L33" s="16"/>
      <c r="M33" s="9"/>
      <c r="N33" s="11"/>
      <c r="O33" s="9"/>
      <c r="P33" s="11"/>
      <c r="Q33" s="9"/>
      <c r="R33" s="11"/>
      <c r="S33" s="25"/>
      <c r="T33" s="16"/>
      <c r="U33" s="18"/>
    </row>
    <row r="34" spans="1:21" ht="15" customHeight="1" x14ac:dyDescent="0.3">
      <c r="A34" s="29"/>
      <c r="B34" s="30"/>
      <c r="C34" s="30"/>
      <c r="D34" s="30"/>
      <c r="E34" s="31" t="s">
        <v>35</v>
      </c>
      <c r="F34" s="47">
        <v>232440</v>
      </c>
      <c r="G34" s="48">
        <v>227340</v>
      </c>
      <c r="H34" s="72">
        <v>5100</v>
      </c>
      <c r="I34" s="10"/>
      <c r="J34" s="16"/>
      <c r="K34" s="25"/>
      <c r="L34" s="16"/>
      <c r="M34" s="9"/>
      <c r="N34" s="11"/>
      <c r="O34" s="9"/>
      <c r="P34" s="11"/>
      <c r="Q34" s="9"/>
      <c r="R34" s="11"/>
      <c r="S34" s="25"/>
      <c r="T34" s="16"/>
      <c r="U34" s="18"/>
    </row>
    <row r="35" spans="1:21" ht="15" customHeight="1" x14ac:dyDescent="0.3">
      <c r="A35" s="29"/>
      <c r="B35" s="30"/>
      <c r="C35" s="30"/>
      <c r="D35" s="154" t="s">
        <v>24</v>
      </c>
      <c r="E35" s="154"/>
      <c r="F35" s="39">
        <v>57360</v>
      </c>
      <c r="G35" s="39">
        <v>54620</v>
      </c>
      <c r="H35" s="69">
        <v>2740</v>
      </c>
      <c r="I35" s="19"/>
      <c r="J35" s="16"/>
      <c r="K35" s="24"/>
      <c r="L35" s="16"/>
      <c r="M35" s="17"/>
      <c r="N35" s="16"/>
      <c r="O35" s="17"/>
      <c r="P35" s="16"/>
      <c r="Q35" s="17"/>
      <c r="R35" s="16"/>
      <c r="S35" s="23"/>
      <c r="T35" s="16"/>
      <c r="U35" s="18"/>
    </row>
    <row r="36" spans="1:21" ht="15" customHeight="1" x14ac:dyDescent="0.3">
      <c r="A36" s="29"/>
      <c r="B36" s="30"/>
      <c r="C36" s="30"/>
      <c r="D36" s="30"/>
      <c r="E36" s="31" t="s">
        <v>25</v>
      </c>
      <c r="F36" s="47">
        <v>57360</v>
      </c>
      <c r="G36" s="48">
        <v>54620</v>
      </c>
      <c r="H36" s="72">
        <v>2740</v>
      </c>
      <c r="I36" s="19"/>
      <c r="J36" s="16"/>
      <c r="K36" s="24"/>
      <c r="L36" s="16"/>
      <c r="M36" s="17"/>
      <c r="N36" s="16"/>
      <c r="O36" s="17"/>
      <c r="P36" s="16"/>
      <c r="Q36" s="17"/>
      <c r="R36" s="16"/>
      <c r="S36" s="23"/>
      <c r="T36" s="16"/>
      <c r="U36" s="18"/>
    </row>
    <row r="37" spans="1:21" ht="15" customHeight="1" x14ac:dyDescent="0.3">
      <c r="A37" s="29"/>
      <c r="B37" s="30"/>
      <c r="C37" s="30"/>
      <c r="D37" s="154" t="s">
        <v>26</v>
      </c>
      <c r="E37" s="154"/>
      <c r="F37" s="39">
        <v>8000</v>
      </c>
      <c r="G37" s="39">
        <v>8000</v>
      </c>
      <c r="H37" s="69">
        <v>0</v>
      </c>
    </row>
    <row r="38" spans="1:21" ht="15" customHeight="1" x14ac:dyDescent="0.3">
      <c r="A38" s="29"/>
      <c r="B38" s="30"/>
      <c r="C38" s="30"/>
      <c r="D38" s="30"/>
      <c r="E38" s="31" t="s">
        <v>27</v>
      </c>
      <c r="F38" s="48">
        <v>8000</v>
      </c>
      <c r="G38" s="48">
        <v>8000</v>
      </c>
      <c r="H38" s="72">
        <v>0</v>
      </c>
    </row>
    <row r="39" spans="1:21" ht="15" customHeight="1" x14ac:dyDescent="0.3">
      <c r="A39" s="29"/>
      <c r="B39" s="30"/>
      <c r="C39" s="30"/>
      <c r="D39" s="162" t="s">
        <v>46</v>
      </c>
      <c r="E39" s="162"/>
      <c r="F39" s="52">
        <v>414151</v>
      </c>
      <c r="G39" s="52">
        <v>441639</v>
      </c>
      <c r="H39" s="73">
        <v>-27488</v>
      </c>
      <c r="N39" s="6">
        <f>SUM(L40,L55,L68,L83,L84,L87,L91,L92,L93)</f>
        <v>0</v>
      </c>
    </row>
    <row r="40" spans="1:21" ht="15" customHeight="1" x14ac:dyDescent="0.3">
      <c r="A40" s="29"/>
      <c r="B40" s="30"/>
      <c r="C40" s="30"/>
      <c r="D40" s="154" t="s">
        <v>36</v>
      </c>
      <c r="E40" s="154"/>
      <c r="F40" s="39">
        <v>4800</v>
      </c>
      <c r="G40" s="39">
        <v>4800</v>
      </c>
      <c r="H40" s="69">
        <v>0</v>
      </c>
    </row>
    <row r="41" spans="1:21" ht="15" customHeight="1" x14ac:dyDescent="0.3">
      <c r="A41" s="29"/>
      <c r="B41" s="30"/>
      <c r="C41" s="30"/>
      <c r="D41" s="30"/>
      <c r="E41" s="31" t="s">
        <v>37</v>
      </c>
      <c r="F41" s="48">
        <v>4800</v>
      </c>
      <c r="G41" s="48">
        <v>4800</v>
      </c>
      <c r="H41" s="72">
        <v>0</v>
      </c>
      <c r="I41" s="27" t="e">
        <f>SUM(#REF!)</f>
        <v>#REF!</v>
      </c>
      <c r="J41" s="11"/>
      <c r="K41" s="15"/>
      <c r="L41" s="11"/>
      <c r="M41" s="9"/>
      <c r="N41" s="11"/>
      <c r="O41" s="9"/>
      <c r="P41" s="11"/>
      <c r="Q41" s="9"/>
      <c r="R41" s="11"/>
      <c r="S41" s="15"/>
      <c r="T41" s="11"/>
      <c r="U41" s="15"/>
    </row>
    <row r="42" spans="1:21" ht="15" customHeight="1" x14ac:dyDescent="0.3">
      <c r="A42" s="29"/>
      <c r="B42" s="30"/>
      <c r="C42" s="30"/>
      <c r="D42" s="163" t="s">
        <v>38</v>
      </c>
      <c r="E42" s="163"/>
      <c r="F42" s="53">
        <v>399351</v>
      </c>
      <c r="G42" s="53">
        <v>426839</v>
      </c>
      <c r="H42" s="74">
        <v>-27488</v>
      </c>
    </row>
    <row r="43" spans="1:21" ht="15" customHeight="1" x14ac:dyDescent="0.3">
      <c r="A43" s="29"/>
      <c r="B43" s="30"/>
      <c r="C43" s="30"/>
      <c r="D43" s="30"/>
      <c r="E43" s="31" t="s">
        <v>39</v>
      </c>
      <c r="F43" s="47">
        <v>399351</v>
      </c>
      <c r="G43" s="48">
        <v>426839</v>
      </c>
      <c r="H43" s="72">
        <v>-27488</v>
      </c>
    </row>
    <row r="44" spans="1:21" ht="15" customHeight="1" x14ac:dyDescent="0.3">
      <c r="A44" s="29"/>
      <c r="B44" s="30"/>
      <c r="C44" s="30"/>
      <c r="D44" s="154" t="s">
        <v>40</v>
      </c>
      <c r="E44" s="154"/>
      <c r="F44" s="44">
        <v>10000</v>
      </c>
      <c r="G44" s="39">
        <v>10000</v>
      </c>
      <c r="H44" s="69">
        <v>0</v>
      </c>
      <c r="I44" s="19"/>
      <c r="J44" s="16"/>
      <c r="K44" s="24"/>
      <c r="L44" s="3"/>
      <c r="M44" s="17"/>
      <c r="N44" s="16"/>
      <c r="O44" s="17"/>
      <c r="P44" s="16"/>
      <c r="Q44" s="17"/>
      <c r="R44" s="16"/>
      <c r="S44" s="23"/>
      <c r="T44" s="16"/>
      <c r="U44" s="18"/>
    </row>
    <row r="45" spans="1:21" ht="15" customHeight="1" x14ac:dyDescent="0.3">
      <c r="A45" s="28"/>
      <c r="B45" s="152" t="s">
        <v>47</v>
      </c>
      <c r="C45" s="152"/>
      <c r="D45" s="152"/>
      <c r="E45" s="152"/>
      <c r="F45" s="41">
        <v>106120</v>
      </c>
      <c r="G45" s="41">
        <v>100000</v>
      </c>
      <c r="H45" s="66">
        <v>0</v>
      </c>
    </row>
    <row r="46" spans="1:21" ht="15" customHeight="1" x14ac:dyDescent="0.3">
      <c r="A46" s="29"/>
      <c r="B46" s="30"/>
      <c r="C46" s="153" t="s">
        <v>42</v>
      </c>
      <c r="D46" s="153"/>
      <c r="E46" s="153"/>
      <c r="F46" s="42">
        <v>106120</v>
      </c>
      <c r="G46" s="42">
        <v>100000</v>
      </c>
      <c r="H46" s="67">
        <v>0</v>
      </c>
    </row>
    <row r="47" spans="1:21" ht="15" customHeight="1" x14ac:dyDescent="0.3">
      <c r="A47" s="29"/>
      <c r="B47" s="30"/>
      <c r="C47" s="30"/>
      <c r="D47" s="154" t="s">
        <v>42</v>
      </c>
      <c r="E47" s="154"/>
      <c r="F47" s="39">
        <v>106120</v>
      </c>
      <c r="G47" s="39">
        <v>100000</v>
      </c>
      <c r="H47" s="69">
        <v>0</v>
      </c>
    </row>
    <row r="48" spans="1:21" ht="15" customHeight="1" x14ac:dyDescent="0.3">
      <c r="A48" s="29"/>
      <c r="B48" s="30"/>
      <c r="C48" s="30"/>
      <c r="D48" s="32"/>
      <c r="E48" s="32" t="s">
        <v>48</v>
      </c>
      <c r="F48" s="48">
        <v>106120</v>
      </c>
      <c r="G48" s="48">
        <v>100000</v>
      </c>
      <c r="H48" s="72">
        <v>6120</v>
      </c>
    </row>
    <row r="49" spans="1:8" ht="15" customHeight="1" x14ac:dyDescent="0.3">
      <c r="A49" s="155" t="s">
        <v>43</v>
      </c>
      <c r="B49" s="156"/>
      <c r="C49" s="156"/>
      <c r="D49" s="156"/>
      <c r="E49" s="156"/>
      <c r="F49" s="40">
        <v>156000</v>
      </c>
      <c r="G49" s="40">
        <v>82800</v>
      </c>
      <c r="H49" s="65">
        <v>73200</v>
      </c>
    </row>
    <row r="50" spans="1:8" ht="15" customHeight="1" x14ac:dyDescent="0.3">
      <c r="A50" s="28"/>
      <c r="B50" s="152" t="s">
        <v>44</v>
      </c>
      <c r="C50" s="152"/>
      <c r="D50" s="152"/>
      <c r="E50" s="152"/>
      <c r="F50" s="41">
        <v>51000</v>
      </c>
      <c r="G50" s="41">
        <v>0</v>
      </c>
      <c r="H50" s="66">
        <v>51000</v>
      </c>
    </row>
    <row r="51" spans="1:8" ht="15" customHeight="1" x14ac:dyDescent="0.3">
      <c r="A51" s="29"/>
      <c r="B51" s="30"/>
      <c r="C51" s="153" t="s">
        <v>115</v>
      </c>
      <c r="D51" s="153"/>
      <c r="E51" s="153"/>
      <c r="F51" s="42">
        <v>50000</v>
      </c>
      <c r="G51" s="42">
        <v>0</v>
      </c>
      <c r="H51" s="67">
        <v>50000</v>
      </c>
    </row>
    <row r="52" spans="1:8" ht="15" customHeight="1" x14ac:dyDescent="0.3">
      <c r="A52" s="29"/>
      <c r="B52" s="30"/>
      <c r="C52" s="30"/>
      <c r="D52" s="154" t="s">
        <v>41</v>
      </c>
      <c r="E52" s="154"/>
      <c r="F52" s="39">
        <v>50000</v>
      </c>
      <c r="G52" s="39">
        <v>0</v>
      </c>
      <c r="H52" s="69">
        <v>50000</v>
      </c>
    </row>
    <row r="53" spans="1:8" ht="15" customHeight="1" x14ac:dyDescent="0.3">
      <c r="A53" s="29"/>
      <c r="B53" s="30"/>
      <c r="C53" s="30"/>
      <c r="D53" s="76"/>
      <c r="E53" s="132" t="s">
        <v>106</v>
      </c>
      <c r="F53" s="133">
        <v>50000</v>
      </c>
      <c r="G53" s="134">
        <v>0</v>
      </c>
      <c r="H53" s="135">
        <v>50000</v>
      </c>
    </row>
    <row r="54" spans="1:8" ht="15" customHeight="1" x14ac:dyDescent="0.3">
      <c r="A54" s="29"/>
      <c r="B54" s="30"/>
      <c r="C54" s="153" t="s">
        <v>45</v>
      </c>
      <c r="D54" s="153"/>
      <c r="E54" s="153"/>
      <c r="F54" s="42">
        <v>1000</v>
      </c>
      <c r="G54" s="42">
        <v>0</v>
      </c>
      <c r="H54" s="67">
        <v>1000</v>
      </c>
    </row>
    <row r="55" spans="1:8" ht="15" customHeight="1" x14ac:dyDescent="0.3">
      <c r="A55" s="29"/>
      <c r="B55" s="30"/>
      <c r="C55" s="30"/>
      <c r="D55" s="154" t="s">
        <v>41</v>
      </c>
      <c r="E55" s="154"/>
      <c r="F55" s="39">
        <v>1000</v>
      </c>
      <c r="G55" s="39">
        <v>0</v>
      </c>
      <c r="H55" s="69">
        <v>1000</v>
      </c>
    </row>
    <row r="56" spans="1:8" ht="15" customHeight="1" x14ac:dyDescent="0.3">
      <c r="A56" s="29"/>
      <c r="B56" s="30"/>
      <c r="C56" s="30"/>
      <c r="D56" s="76"/>
      <c r="E56" s="132" t="s">
        <v>106</v>
      </c>
      <c r="F56" s="47">
        <v>1000</v>
      </c>
      <c r="G56" s="48">
        <v>0</v>
      </c>
      <c r="H56" s="72">
        <v>1000</v>
      </c>
    </row>
    <row r="57" spans="1:8" ht="15" customHeight="1" x14ac:dyDescent="0.3">
      <c r="A57" s="28"/>
      <c r="B57" s="152" t="s">
        <v>119</v>
      </c>
      <c r="C57" s="152"/>
      <c r="D57" s="152"/>
      <c r="E57" s="152"/>
      <c r="F57" s="136">
        <v>105000</v>
      </c>
      <c r="G57" s="136">
        <v>82800</v>
      </c>
      <c r="H57" s="137">
        <v>22200</v>
      </c>
    </row>
    <row r="58" spans="1:8" ht="15" customHeight="1" x14ac:dyDescent="0.3">
      <c r="A58" s="29"/>
      <c r="B58" s="30"/>
      <c r="C58" s="153" t="s">
        <v>116</v>
      </c>
      <c r="D58" s="153"/>
      <c r="E58" s="153"/>
      <c r="F58" s="42">
        <v>105000</v>
      </c>
      <c r="G58" s="42">
        <v>82800</v>
      </c>
      <c r="H58" s="67">
        <v>22200</v>
      </c>
    </row>
    <row r="59" spans="1:8" ht="15" customHeight="1" x14ac:dyDescent="0.3">
      <c r="A59" s="29"/>
      <c r="B59" s="30"/>
      <c r="C59" s="30"/>
      <c r="D59" s="154" t="s">
        <v>117</v>
      </c>
      <c r="E59" s="154"/>
      <c r="F59" s="39">
        <v>105000</v>
      </c>
      <c r="G59" s="39">
        <v>82800</v>
      </c>
      <c r="H59" s="69">
        <v>22200</v>
      </c>
    </row>
    <row r="60" spans="1:8" ht="15" customHeight="1" thickBot="1" x14ac:dyDescent="0.35">
      <c r="A60" s="36"/>
      <c r="B60" s="37"/>
      <c r="C60" s="37"/>
      <c r="D60" s="79"/>
      <c r="E60" s="80" t="s">
        <v>118</v>
      </c>
      <c r="F60" s="81">
        <v>105000</v>
      </c>
      <c r="G60" s="82">
        <v>82800</v>
      </c>
      <c r="H60" s="83">
        <v>22200</v>
      </c>
    </row>
    <row r="125" spans="11:11" x14ac:dyDescent="0.3">
      <c r="K125" s="2"/>
    </row>
    <row r="139" spans="10:14" x14ac:dyDescent="0.3">
      <c r="J139" s="2"/>
      <c r="K139" s="2"/>
      <c r="L139" s="2"/>
    </row>
    <row r="142" spans="10:14" x14ac:dyDescent="0.3">
      <c r="J142" s="2"/>
      <c r="K142" s="2" t="s">
        <v>109</v>
      </c>
      <c r="L142" s="2"/>
      <c r="N142" s="6">
        <v>950000</v>
      </c>
    </row>
    <row r="144" spans="10:14" x14ac:dyDescent="0.3">
      <c r="M144" s="6" t="s">
        <v>112</v>
      </c>
    </row>
    <row r="145" spans="10:14" x14ac:dyDescent="0.3">
      <c r="M145" s="6" t="s">
        <v>112</v>
      </c>
    </row>
    <row r="153" spans="10:14" x14ac:dyDescent="0.3">
      <c r="J153" s="129"/>
      <c r="K153" s="129" t="s">
        <v>113</v>
      </c>
      <c r="L153" s="129">
        <f>Z153</f>
        <v>0</v>
      </c>
      <c r="N153" s="6">
        <v>650000</v>
      </c>
    </row>
    <row r="167" spans="10:16" x14ac:dyDescent="0.3">
      <c r="J167" s="2"/>
      <c r="K167" s="2" t="s">
        <v>114</v>
      </c>
      <c r="L167" s="2"/>
      <c r="M167" s="2"/>
      <c r="P167" s="6">
        <v>172</v>
      </c>
    </row>
    <row r="171" spans="10:16" x14ac:dyDescent="0.3">
      <c r="K171" s="6" t="s">
        <v>97</v>
      </c>
      <c r="N171" s="6">
        <v>155650</v>
      </c>
    </row>
    <row r="198" spans="11:16" x14ac:dyDescent="0.3">
      <c r="K198" s="6" t="s">
        <v>107</v>
      </c>
      <c r="P198" s="6">
        <v>8030</v>
      </c>
    </row>
    <row r="241" spans="10:14" x14ac:dyDescent="0.3">
      <c r="N241" s="6">
        <v>1720</v>
      </c>
    </row>
    <row r="244" spans="10:14" x14ac:dyDescent="0.3">
      <c r="J244" s="6" t="s">
        <v>110</v>
      </c>
      <c r="K244" s="6" t="s">
        <v>111</v>
      </c>
      <c r="N244" s="6">
        <v>80000</v>
      </c>
    </row>
    <row r="245" spans="10:14" x14ac:dyDescent="0.3">
      <c r="M245" s="6" t="s">
        <v>108</v>
      </c>
    </row>
  </sheetData>
  <mergeCells count="35">
    <mergeCell ref="D15:E15"/>
    <mergeCell ref="A1:H1"/>
    <mergeCell ref="A2:F2"/>
    <mergeCell ref="A3:F3"/>
    <mergeCell ref="A4:F4"/>
    <mergeCell ref="A7:E7"/>
    <mergeCell ref="A8:E8"/>
    <mergeCell ref="B9:E9"/>
    <mergeCell ref="C10:E10"/>
    <mergeCell ref="D11:E11"/>
    <mergeCell ref="D12:E12"/>
    <mergeCell ref="D44:E44"/>
    <mergeCell ref="D18:E18"/>
    <mergeCell ref="D20:E20"/>
    <mergeCell ref="D21:E21"/>
    <mergeCell ref="D24:E24"/>
    <mergeCell ref="D27:E27"/>
    <mergeCell ref="D32:E32"/>
    <mergeCell ref="D35:E35"/>
    <mergeCell ref="D37:E37"/>
    <mergeCell ref="D39:E39"/>
    <mergeCell ref="D40:E40"/>
    <mergeCell ref="D42:E42"/>
    <mergeCell ref="C58:E58"/>
    <mergeCell ref="D59:E59"/>
    <mergeCell ref="B45:E45"/>
    <mergeCell ref="C46:E46"/>
    <mergeCell ref="D47:E47"/>
    <mergeCell ref="A49:E49"/>
    <mergeCell ref="B57:E57"/>
    <mergeCell ref="B50:E50"/>
    <mergeCell ref="C54:E54"/>
    <mergeCell ref="D55:E55"/>
    <mergeCell ref="C51:E51"/>
    <mergeCell ref="D52:E52"/>
  </mergeCells>
  <phoneticPr fontId="2" type="noConversion"/>
  <printOptions horizontalCentered="1"/>
  <pageMargins left="0.23622047244094491" right="0.23622047244094491" top="0.39370078740157483" bottom="0.39370078740157483" header="0.19685039370078741" footer="0.19685039370078741"/>
  <pageSetup paperSize="9" scale="78" orientation="portrait" r:id="rId1"/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5</vt:i4>
      </vt:variant>
    </vt:vector>
  </HeadingPairs>
  <TitlesOfParts>
    <vt:vector size="8" baseType="lpstr">
      <vt:lpstr>2023년도 본예산 총괄표</vt:lpstr>
      <vt:lpstr>수입예산 총괄표</vt:lpstr>
      <vt:lpstr>지출예산 총괄표</vt:lpstr>
      <vt:lpstr>'2023년도 본예산 총괄표'!Print_Area</vt:lpstr>
      <vt:lpstr>'수입예산 총괄표'!Print_Area</vt:lpstr>
      <vt:lpstr>'지출예산 총괄표'!Print_Area</vt:lpstr>
      <vt:lpstr>'수입예산 총괄표'!Print_Titles</vt:lpstr>
      <vt:lpstr>'지출예산 총괄표'!Print_Titles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2023-04-21T02:35:46Z</cp:lastPrinted>
  <dcterms:created xsi:type="dcterms:W3CDTF">2022-12-19T05:52:44Z</dcterms:created>
  <dcterms:modified xsi:type="dcterms:W3CDTF">2023-06-30T05:44:31Z</dcterms:modified>
  <cp:contentStatus/>
</cp:coreProperties>
</file>